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/>
  <xr:revisionPtr revIDLastSave="0" documentId="13_ncr:1_{B1E2983D-DA29-4692-AE0A-E8065021B8C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交替制休日取得状況表（様式）" sheetId="9" r:id="rId1"/>
    <sheet name="交替制休日取得状況表（記入例）" sheetId="8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5" i="9" l="1"/>
  <c r="H138" i="9"/>
  <c r="H137" i="9"/>
  <c r="H136" i="9"/>
  <c r="H135" i="9"/>
  <c r="H134" i="9"/>
  <c r="I134" i="9" s="1"/>
  <c r="H131" i="9"/>
  <c r="H130" i="9"/>
  <c r="H129" i="9"/>
  <c r="H128" i="9"/>
  <c r="H127" i="9"/>
  <c r="I127" i="9" s="1"/>
  <c r="J131" i="9" s="1"/>
  <c r="H124" i="9"/>
  <c r="H123" i="9"/>
  <c r="H122" i="9"/>
  <c r="H120" i="9"/>
  <c r="I120" i="9" s="1"/>
  <c r="J124" i="9" s="1"/>
  <c r="H117" i="9"/>
  <c r="H116" i="9"/>
  <c r="H113" i="9"/>
  <c r="I113" i="9" s="1"/>
  <c r="H107" i="9"/>
  <c r="H106" i="9"/>
  <c r="H105" i="9"/>
  <c r="H104" i="9"/>
  <c r="H103" i="9"/>
  <c r="I103" i="9" s="1"/>
  <c r="J107" i="9" s="1"/>
  <c r="H100" i="9"/>
  <c r="H99" i="9"/>
  <c r="H98" i="9"/>
  <c r="H97" i="9"/>
  <c r="H96" i="9"/>
  <c r="I96" i="9" s="1"/>
  <c r="J100" i="9" s="1"/>
  <c r="H93" i="9"/>
  <c r="H92" i="9"/>
  <c r="H91" i="9"/>
  <c r="H89" i="9"/>
  <c r="I89" i="9" s="1"/>
  <c r="J93" i="9" s="1"/>
  <c r="H86" i="9"/>
  <c r="H85" i="9"/>
  <c r="H82" i="9"/>
  <c r="I82" i="9" s="1"/>
  <c r="I108" i="9" s="1"/>
  <c r="J108" i="9" s="1"/>
  <c r="H76" i="9"/>
  <c r="H75" i="9"/>
  <c r="H74" i="9"/>
  <c r="H73" i="9"/>
  <c r="H72" i="9"/>
  <c r="I72" i="9" s="1"/>
  <c r="J76" i="9" s="1"/>
  <c r="H69" i="9"/>
  <c r="H68" i="9"/>
  <c r="H67" i="9"/>
  <c r="H66" i="9"/>
  <c r="H65" i="9"/>
  <c r="I65" i="9" s="1"/>
  <c r="J69" i="9" s="1"/>
  <c r="H62" i="9"/>
  <c r="H61" i="9"/>
  <c r="H60" i="9"/>
  <c r="H58" i="9"/>
  <c r="I58" i="9" s="1"/>
  <c r="J62" i="9" s="1"/>
  <c r="H55" i="9"/>
  <c r="H54" i="9"/>
  <c r="H51" i="9"/>
  <c r="I51" i="9" s="1"/>
  <c r="J55" i="9" s="1"/>
  <c r="H45" i="9"/>
  <c r="H44" i="9"/>
  <c r="H43" i="9"/>
  <c r="H42" i="9"/>
  <c r="H41" i="9"/>
  <c r="I41" i="9" s="1"/>
  <c r="H38" i="9"/>
  <c r="H37" i="9"/>
  <c r="H36" i="9"/>
  <c r="H35" i="9"/>
  <c r="H34" i="9"/>
  <c r="I34" i="9" s="1"/>
  <c r="H31" i="9"/>
  <c r="H30" i="9"/>
  <c r="H29" i="9"/>
  <c r="H27" i="9"/>
  <c r="I27" i="9" s="1"/>
  <c r="H24" i="9"/>
  <c r="H23" i="9"/>
  <c r="H20" i="9"/>
  <c r="I20" i="9" s="1"/>
  <c r="I46" i="9" s="1"/>
  <c r="J138" i="9" l="1"/>
  <c r="J117" i="9"/>
  <c r="I139" i="9"/>
  <c r="J139" i="9" s="1"/>
  <c r="J86" i="9"/>
  <c r="I77" i="9"/>
  <c r="J77" i="9" s="1"/>
  <c r="J24" i="9"/>
  <c r="J38" i="9"/>
  <c r="J45" i="9"/>
  <c r="J31" i="9"/>
  <c r="J46" i="9"/>
  <c r="J149" i="9" l="1"/>
  <c r="G116" i="8" l="1"/>
  <c r="G115" i="8"/>
  <c r="G114" i="8"/>
  <c r="G113" i="8"/>
  <c r="G112" i="8"/>
  <c r="F112" i="8"/>
  <c r="F113" i="8"/>
  <c r="F114" i="8"/>
  <c r="F115" i="8"/>
  <c r="F116" i="8"/>
  <c r="G111" i="8"/>
  <c r="F111" i="8"/>
  <c r="H104" i="8"/>
  <c r="H103" i="8"/>
  <c r="H102" i="8"/>
  <c r="H101" i="8"/>
  <c r="H100" i="8"/>
  <c r="H99" i="8"/>
  <c r="H96" i="8"/>
  <c r="H95" i="8"/>
  <c r="H94" i="8"/>
  <c r="H93" i="8"/>
  <c r="H92" i="8"/>
  <c r="H91" i="8"/>
  <c r="H88" i="8"/>
  <c r="H87" i="8"/>
  <c r="H86" i="8"/>
  <c r="H85" i="8"/>
  <c r="H84" i="8"/>
  <c r="H83" i="8"/>
  <c r="H80" i="8"/>
  <c r="H79" i="8"/>
  <c r="H78" i="8"/>
  <c r="H77" i="8"/>
  <c r="H76" i="8"/>
  <c r="H75" i="8"/>
  <c r="I75" i="8" l="1"/>
  <c r="J80" i="8" s="1"/>
  <c r="I83" i="8"/>
  <c r="J88" i="8" s="1"/>
  <c r="I91" i="8"/>
  <c r="J96" i="8" s="1"/>
  <c r="I99" i="8"/>
  <c r="J104" i="8" s="1"/>
  <c r="H70" i="8"/>
  <c r="H69" i="8"/>
  <c r="H68" i="8"/>
  <c r="H67" i="8"/>
  <c r="H66" i="8"/>
  <c r="H65" i="8"/>
  <c r="H62" i="8"/>
  <c r="H61" i="8"/>
  <c r="H60" i="8"/>
  <c r="H59" i="8"/>
  <c r="H58" i="8"/>
  <c r="H57" i="8"/>
  <c r="H21" i="8"/>
  <c r="H54" i="8"/>
  <c r="H53" i="8"/>
  <c r="H52" i="8"/>
  <c r="H51" i="8"/>
  <c r="H50" i="8"/>
  <c r="H49" i="8"/>
  <c r="H46" i="8"/>
  <c r="H45" i="8"/>
  <c r="H44" i="8"/>
  <c r="H43" i="8"/>
  <c r="H42" i="8"/>
  <c r="H41" i="8"/>
  <c r="H35" i="8"/>
  <c r="H36" i="8"/>
  <c r="H38" i="8"/>
  <c r="H37" i="8"/>
  <c r="H28" i="8"/>
  <c r="H27" i="8"/>
  <c r="H26" i="8"/>
  <c r="H25" i="8"/>
  <c r="H22" i="8"/>
  <c r="H20" i="8"/>
  <c r="I105" i="8" l="1"/>
  <c r="J105" i="8" s="1"/>
  <c r="I57" i="8"/>
  <c r="J62" i="8" s="1"/>
  <c r="I65" i="8"/>
  <c r="J70" i="8" s="1"/>
  <c r="I25" i="8"/>
  <c r="I41" i="8"/>
  <c r="J46" i="8" s="1"/>
  <c r="I20" i="8"/>
  <c r="I49" i="8"/>
  <c r="J54" i="8" s="1"/>
  <c r="H111" i="8"/>
  <c r="H113" i="8"/>
  <c r="H114" i="8"/>
  <c r="I35" i="8"/>
  <c r="J38" i="8" s="1"/>
  <c r="H115" i="8"/>
  <c r="H112" i="8"/>
  <c r="J28" i="8"/>
  <c r="H116" i="8"/>
  <c r="I71" i="8" l="1"/>
  <c r="J71" i="8" s="1"/>
  <c r="J22" i="8"/>
  <c r="I29" i="8"/>
  <c r="J29" i="8" s="1"/>
  <c r="I111" i="8"/>
  <c r="J116" i="8" s="1"/>
</calcChain>
</file>

<file path=xl/sharedStrings.xml><?xml version="1.0" encoding="utf-8"?>
<sst xmlns="http://schemas.openxmlformats.org/spreadsheetml/2006/main" count="537" uniqueCount="59">
  <si>
    <t>氏名</t>
    <rPh sb="0" eb="2">
      <t>シメイ</t>
    </rPh>
    <phoneticPr fontId="1"/>
  </si>
  <si>
    <t>工期日数</t>
    <rPh sb="0" eb="2">
      <t>コウキ</t>
    </rPh>
    <rPh sb="2" eb="4">
      <t>ニッスウ</t>
    </rPh>
    <phoneticPr fontId="1"/>
  </si>
  <si>
    <t>休日日数</t>
    <rPh sb="0" eb="2">
      <t>キュウジツ</t>
    </rPh>
    <rPh sb="2" eb="4">
      <t>ニッスウ</t>
    </rPh>
    <phoneticPr fontId="1"/>
  </si>
  <si>
    <t>休日日数の割合</t>
    <rPh sb="0" eb="2">
      <t>キュウジツ</t>
    </rPh>
    <rPh sb="2" eb="4">
      <t>ニッスウ</t>
    </rPh>
    <rPh sb="5" eb="7">
      <t>ワリアイ</t>
    </rPh>
    <phoneticPr fontId="1"/>
  </si>
  <si>
    <t>平均休日率</t>
    <rPh sb="0" eb="2">
      <t>ヘイキン</t>
    </rPh>
    <rPh sb="2" eb="5">
      <t>キュウジツリツ</t>
    </rPh>
    <phoneticPr fontId="1"/>
  </si>
  <si>
    <t>●●</t>
    <phoneticPr fontId="1"/>
  </si>
  <si>
    <t>■■</t>
    <phoneticPr fontId="1"/>
  </si>
  <si>
    <t>○○</t>
    <phoneticPr fontId="1"/>
  </si>
  <si>
    <t>□□</t>
    <phoneticPr fontId="1"/>
  </si>
  <si>
    <t>××</t>
    <phoneticPr fontId="1"/>
  </si>
  <si>
    <t>A建設</t>
    <rPh sb="1" eb="3">
      <t>ケンセツ</t>
    </rPh>
    <phoneticPr fontId="1"/>
  </si>
  <si>
    <t>△△</t>
    <phoneticPr fontId="1"/>
  </si>
  <si>
    <t>（別紙５）</t>
    <rPh sb="1" eb="3">
      <t>ベッシ</t>
    </rPh>
    <phoneticPr fontId="1"/>
  </si>
  <si>
    <t>週休２日（交替制）工事　休日取得状況表      （記入例）</t>
    <rPh sb="0" eb="2">
      <t>シュウキュウ</t>
    </rPh>
    <rPh sb="3" eb="4">
      <t>ニチ</t>
    </rPh>
    <rPh sb="5" eb="8">
      <t>コウタイセイ</t>
    </rPh>
    <rPh sb="9" eb="11">
      <t>コウジ</t>
    </rPh>
    <rPh sb="26" eb="29">
      <t>キニュウレイ</t>
    </rPh>
    <phoneticPr fontId="1"/>
  </si>
  <si>
    <t>B建設（一次下請）</t>
    <rPh sb="1" eb="3">
      <t>ケンセツ</t>
    </rPh>
    <rPh sb="4" eb="6">
      <t>イチジ</t>
    </rPh>
    <rPh sb="6" eb="8">
      <t>シタウ</t>
    </rPh>
    <phoneticPr fontId="1"/>
  </si>
  <si>
    <t>C建設（二次下請）</t>
    <rPh sb="1" eb="3">
      <t>ケンセツ</t>
    </rPh>
    <rPh sb="4" eb="6">
      <t>ニジ</t>
    </rPh>
    <rPh sb="6" eb="8">
      <t>シタウ</t>
    </rPh>
    <phoneticPr fontId="1"/>
  </si>
  <si>
    <t>①</t>
    <phoneticPr fontId="1"/>
  </si>
  <si>
    <t>②</t>
    <phoneticPr fontId="1"/>
  </si>
  <si>
    <t>③＝②／①</t>
    <phoneticPr fontId="1"/>
  </si>
  <si>
    <t>③の平均</t>
    <rPh sb="2" eb="4">
      <t>ヘイキン</t>
    </rPh>
    <phoneticPr fontId="1"/>
  </si>
  <si>
    <t>会社名</t>
    <rPh sb="0" eb="3">
      <t>カイシャメイ</t>
    </rPh>
    <phoneticPr fontId="1"/>
  </si>
  <si>
    <t>・平均休日率（％）＝対象の全技術者・技能労働者の休日率の平均</t>
  </si>
  <si>
    <t>・休日率（％）＝各技術者・技能労働者の休日日数÷確認対象期間（工期日数）</t>
    <rPh sb="31" eb="33">
      <t>コウキ</t>
    </rPh>
    <rPh sb="33" eb="35">
      <t>ニッスウ</t>
    </rPh>
    <phoneticPr fontId="1"/>
  </si>
  <si>
    <t>区分</t>
    <rPh sb="0" eb="2">
      <t>クブン</t>
    </rPh>
    <phoneticPr fontId="1"/>
  </si>
  <si>
    <t>月・週毎に実績を確認</t>
    <rPh sb="0" eb="1">
      <t>ツキ</t>
    </rPh>
    <rPh sb="2" eb="3">
      <t>シュウ</t>
    </rPh>
    <rPh sb="3" eb="4">
      <t>ゴト</t>
    </rPh>
    <rPh sb="5" eb="7">
      <t>ジッセキ</t>
    </rPh>
    <rPh sb="8" eb="10">
      <t>カクニン</t>
    </rPh>
    <phoneticPr fontId="1"/>
  </si>
  <si>
    <t>月・週毎に平均休日率を確認</t>
    <rPh sb="0" eb="1">
      <t>ゲツ</t>
    </rPh>
    <rPh sb="2" eb="3">
      <t>シュウ</t>
    </rPh>
    <rPh sb="3" eb="4">
      <t>ゴト</t>
    </rPh>
    <rPh sb="5" eb="7">
      <t>ヘイキン</t>
    </rPh>
    <rPh sb="7" eb="10">
      <t>キュウジツリツ</t>
    </rPh>
    <rPh sb="11" eb="13">
      <t>カクニン</t>
    </rPh>
    <phoneticPr fontId="1"/>
  </si>
  <si>
    <t>28.5%未満</t>
    <rPh sb="5" eb="7">
      <t>ミマン</t>
    </rPh>
    <phoneticPr fontId="1"/>
  </si>
  <si>
    <t>28.5%以上（8日/28日）</t>
    <rPh sb="5" eb="7">
      <t>イジョウ</t>
    </rPh>
    <rPh sb="9" eb="10">
      <t>ニチ</t>
    </rPh>
    <rPh sb="13" eb="14">
      <t>ニチ</t>
    </rPh>
    <phoneticPr fontId="1"/>
  </si>
  <si>
    <t>週休2日未達成</t>
    <rPh sb="0" eb="2">
      <t>シュウキュウ</t>
    </rPh>
    <rPh sb="3" eb="4">
      <t>ニチ</t>
    </rPh>
    <rPh sb="4" eb="5">
      <t>ミ</t>
    </rPh>
    <rPh sb="5" eb="7">
      <t>タッセイ</t>
    </rPh>
    <phoneticPr fontId="1"/>
  </si>
  <si>
    <t>※補正無</t>
    <rPh sb="1" eb="4">
      <t>ホセイナシ</t>
    </rPh>
    <phoneticPr fontId="1"/>
  </si>
  <si>
    <t>■休日率及び平均休日率（各週・各月・通期）</t>
    <rPh sb="12" eb="14">
      <t>カクシュウ</t>
    </rPh>
    <rPh sb="15" eb="17">
      <t>カクツキ</t>
    </rPh>
    <rPh sb="18" eb="20">
      <t>ツウキ</t>
    </rPh>
    <phoneticPr fontId="1"/>
  </si>
  <si>
    <t>第2週</t>
    <rPh sb="0" eb="1">
      <t>ダイ</t>
    </rPh>
    <phoneticPr fontId="1"/>
  </si>
  <si>
    <t>第3週</t>
    <rPh sb="0" eb="1">
      <t>ダイ</t>
    </rPh>
    <phoneticPr fontId="1"/>
  </si>
  <si>
    <t>▲▲</t>
    <phoneticPr fontId="1"/>
  </si>
  <si>
    <t>第4週</t>
    <rPh sb="0" eb="1">
      <t>ダイ</t>
    </rPh>
    <phoneticPr fontId="1"/>
  </si>
  <si>
    <t>第1週</t>
    <rPh sb="0" eb="1">
      <t>ダイ</t>
    </rPh>
    <phoneticPr fontId="1"/>
  </si>
  <si>
    <t>工事名</t>
    <rPh sb="0" eb="3">
      <t>コウジメイ</t>
    </rPh>
    <phoneticPr fontId="1"/>
  </si>
  <si>
    <t>～</t>
    <phoneticPr fontId="1"/>
  </si>
  <si>
    <t>期間（契約工期）</t>
    <rPh sb="0" eb="1">
      <t>キ</t>
    </rPh>
    <rPh sb="1" eb="2">
      <t>アイダ</t>
    </rPh>
    <rPh sb="3" eb="5">
      <t>ケイヤク</t>
    </rPh>
    <rPh sb="5" eb="7">
      <t>コウキ</t>
    </rPh>
    <phoneticPr fontId="1"/>
  </si>
  <si>
    <t>〇△□工事</t>
    <rPh sb="3" eb="5">
      <t>コウジ</t>
    </rPh>
    <phoneticPr fontId="1"/>
  </si>
  <si>
    <t>工事着手日</t>
    <rPh sb="0" eb="2">
      <t>コウジ</t>
    </rPh>
    <rPh sb="2" eb="4">
      <t>チャクシュ</t>
    </rPh>
    <rPh sb="4" eb="5">
      <t>ニチ</t>
    </rPh>
    <phoneticPr fontId="1"/>
  </si>
  <si>
    <t>月単位の週休2日確認</t>
    <rPh sb="0" eb="3">
      <t>ツキタンイ</t>
    </rPh>
    <rPh sb="4" eb="6">
      <t>シュウキュウ</t>
    </rPh>
    <rPh sb="7" eb="8">
      <t>ニチ</t>
    </rPh>
    <rPh sb="8" eb="10">
      <t>カクニン</t>
    </rPh>
    <phoneticPr fontId="1"/>
  </si>
  <si>
    <t>完全週休2日（土日）</t>
  </si>
  <si>
    <t>完全週休2日（土日）</t>
    <rPh sb="0" eb="4">
      <t>カンゼンシュウキュウ</t>
    </rPh>
    <rPh sb="5" eb="6">
      <t>ニチ</t>
    </rPh>
    <rPh sb="7" eb="9">
      <t>ドニチ</t>
    </rPh>
    <phoneticPr fontId="1"/>
  </si>
  <si>
    <t>確認</t>
    <rPh sb="0" eb="2">
      <t>カクニン</t>
    </rPh>
    <phoneticPr fontId="1"/>
  </si>
  <si>
    <t>【令和7年9月】</t>
    <rPh sb="1" eb="3">
      <t>レイワ</t>
    </rPh>
    <rPh sb="4" eb="5">
      <t>ネン</t>
    </rPh>
    <rPh sb="6" eb="7">
      <t>ガツ</t>
    </rPh>
    <phoneticPr fontId="1"/>
  </si>
  <si>
    <t>【令和7年10月】</t>
    <rPh sb="1" eb="3">
      <t>レイワ</t>
    </rPh>
    <rPh sb="4" eb="5">
      <t>ネン</t>
    </rPh>
    <rPh sb="7" eb="8">
      <t>ガツ</t>
    </rPh>
    <phoneticPr fontId="1"/>
  </si>
  <si>
    <t>第5週</t>
    <rPh sb="0" eb="1">
      <t>ダイ</t>
    </rPh>
    <phoneticPr fontId="1"/>
  </si>
  <si>
    <t>通期の週休２日確認</t>
    <rPh sb="0" eb="2">
      <t>ツウキ</t>
    </rPh>
    <rPh sb="3" eb="5">
      <t>シュウキュウ</t>
    </rPh>
    <rPh sb="6" eb="7">
      <t>ニチ</t>
    </rPh>
    <rPh sb="7" eb="9">
      <t>カクニン</t>
    </rPh>
    <phoneticPr fontId="1"/>
  </si>
  <si>
    <t>【令和7年11月】</t>
    <rPh sb="1" eb="3">
      <t>レイワ</t>
    </rPh>
    <rPh sb="4" eb="5">
      <t>ネン</t>
    </rPh>
    <rPh sb="7" eb="8">
      <t>ガツ</t>
    </rPh>
    <phoneticPr fontId="1"/>
  </si>
  <si>
    <t>各週28.5%以上（2日/7日）</t>
    <rPh sb="7" eb="9">
      <t>イジョウ</t>
    </rPh>
    <rPh sb="11" eb="12">
      <t>ニチ</t>
    </rPh>
    <rPh sb="14" eb="15">
      <t>ニチ</t>
    </rPh>
    <phoneticPr fontId="1"/>
  </si>
  <si>
    <t>各月28.5%以上（8日/28日）</t>
    <rPh sb="7" eb="9">
      <t>イジョウ</t>
    </rPh>
    <rPh sb="11" eb="12">
      <t>ニチ</t>
    </rPh>
    <rPh sb="15" eb="16">
      <t>ニチ</t>
    </rPh>
    <phoneticPr fontId="1"/>
  </si>
  <si>
    <t>月単位の週休2日</t>
    <rPh sb="0" eb="3">
      <t>ツキタンイ</t>
    </rPh>
    <rPh sb="4" eb="6">
      <t>シュウキュウ</t>
    </rPh>
    <rPh sb="7" eb="8">
      <t>ニチ</t>
    </rPh>
    <phoneticPr fontId="1"/>
  </si>
  <si>
    <t>通期の週休2日</t>
    <rPh sb="0" eb="2">
      <t>ツウキ</t>
    </rPh>
    <rPh sb="3" eb="5">
      <t>シュウキュウ</t>
    </rPh>
    <rPh sb="6" eb="7">
      <t>ニチ</t>
    </rPh>
    <phoneticPr fontId="1"/>
  </si>
  <si>
    <t>※補正なし</t>
    <rPh sb="1" eb="3">
      <t>ホセイ</t>
    </rPh>
    <phoneticPr fontId="1"/>
  </si>
  <si>
    <t>※一度でも「未達成」があれば、補正の対象とならない。</t>
    <rPh sb="1" eb="3">
      <t>イチド</t>
    </rPh>
    <rPh sb="6" eb="9">
      <t>ミタッセイ</t>
    </rPh>
    <rPh sb="15" eb="17">
      <t>ホセイ</t>
    </rPh>
    <rPh sb="18" eb="20">
      <t>タイショウ</t>
    </rPh>
    <phoneticPr fontId="1"/>
  </si>
  <si>
    <t>週休２日（交替制）工事　休日取得状況表</t>
    <rPh sb="0" eb="2">
      <t>シュウキュウ</t>
    </rPh>
    <rPh sb="3" eb="4">
      <t>ニチ</t>
    </rPh>
    <rPh sb="5" eb="8">
      <t>コウタイセイ</t>
    </rPh>
    <rPh sb="9" eb="11">
      <t>コウジ</t>
    </rPh>
    <phoneticPr fontId="1"/>
  </si>
  <si>
    <t>【　　年　月】</t>
    <rPh sb="3" eb="4">
      <t>ネン</t>
    </rPh>
    <rPh sb="5" eb="6">
      <t>ガツ</t>
    </rPh>
    <phoneticPr fontId="1"/>
  </si>
  <si>
    <t>※不足する場合は追加すること。</t>
    <rPh sb="1" eb="3">
      <t>フソク</t>
    </rPh>
    <rPh sb="5" eb="7">
      <t>バアイ</t>
    </rPh>
    <rPh sb="8" eb="10">
      <t>ツイカ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</si>
</sst>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rgb="FF00B050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color rgb="FFFF0000"/>
      <name val="游ゴシック"/>
      <family val="3"/>
      <charset val="128"/>
      <scheme val="minor"/>
    </font>
    <font>
      <sz val="14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3" fillId="0" borderId="2" xfId="0" applyFont="1" applyBorder="1">
      <alignment vertical="center"/>
    </xf>
    <xf numFmtId="176" fontId="3" fillId="0" borderId="2" xfId="0" applyNumberFormat="1" applyFont="1" applyBorder="1">
      <alignment vertical="center"/>
    </xf>
    <xf numFmtId="176" fontId="3" fillId="0" borderId="1" xfId="0" applyNumberFormat="1" applyFont="1" applyBorder="1">
      <alignment vertical="center"/>
    </xf>
    <xf numFmtId="0" fontId="3" fillId="0" borderId="1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10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176" fontId="3" fillId="0" borderId="0" xfId="0" applyNumberFormat="1" applyFont="1" applyBorder="1">
      <alignment vertical="center"/>
    </xf>
    <xf numFmtId="0" fontId="2" fillId="0" borderId="9" xfId="0" applyFont="1" applyFill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176" fontId="9" fillId="0" borderId="6" xfId="0" applyNumberFormat="1" applyFont="1" applyFill="1" applyBorder="1" applyAlignment="1">
      <alignment vertical="center"/>
    </xf>
    <xf numFmtId="176" fontId="9" fillId="0" borderId="7" xfId="0" applyNumberFormat="1" applyFont="1" applyFill="1" applyBorder="1" applyAlignment="1">
      <alignment vertical="center"/>
    </xf>
    <xf numFmtId="0" fontId="5" fillId="0" borderId="0" xfId="0" applyFont="1" applyAlignment="1">
      <alignment horizontal="right" vertical="top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0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10" fillId="0" borderId="15" xfId="0" applyFont="1" applyBorder="1" applyAlignment="1">
      <alignment horizontal="center" vertical="center"/>
    </xf>
    <xf numFmtId="0" fontId="3" fillId="0" borderId="19" xfId="0" applyFont="1" applyBorder="1" applyAlignment="1">
      <alignment horizontal="right" vertical="center"/>
    </xf>
    <xf numFmtId="0" fontId="3" fillId="0" borderId="19" xfId="0" applyFont="1" applyBorder="1">
      <alignment vertical="center"/>
    </xf>
    <xf numFmtId="176" fontId="3" fillId="0" borderId="19" xfId="0" applyNumberFormat="1" applyFont="1" applyBorder="1">
      <alignment vertical="center"/>
    </xf>
    <xf numFmtId="0" fontId="10" fillId="0" borderId="21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58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3" fillId="0" borderId="24" xfId="0" applyNumberFormat="1" applyFont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11" fillId="0" borderId="5" xfId="0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58" fontId="3" fillId="2" borderId="0" xfId="0" applyNumberFormat="1" applyFont="1" applyFill="1" applyAlignment="1">
      <alignment horizontal="center" vertical="center"/>
    </xf>
    <xf numFmtId="176" fontId="9" fillId="0" borderId="6" xfId="0" applyNumberFormat="1" applyFont="1" applyFill="1" applyBorder="1" applyAlignment="1">
      <alignment horizontal="left" vertical="center" shrinkToFit="1"/>
    </xf>
    <xf numFmtId="176" fontId="9" fillId="0" borderId="8" xfId="0" applyNumberFormat="1" applyFont="1" applyFill="1" applyBorder="1" applyAlignment="1">
      <alignment horizontal="left" vertical="center" shrinkToFit="1"/>
    </xf>
    <xf numFmtId="176" fontId="3" fillId="0" borderId="17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22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0" fontId="13" fillId="0" borderId="0" xfId="0" applyFont="1">
      <alignment vertical="center"/>
    </xf>
  </cellXfs>
  <cellStyles count="1">
    <cellStyle name="標準" xfId="0" builtinId="0"/>
  </cellStyles>
  <dxfs count="20"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FF"/>
        </patternFill>
      </fill>
    </dxf>
    <dxf>
      <font>
        <color rgb="FFFF0000"/>
      </font>
      <fill>
        <patternFill>
          <bgColor theme="9" tint="0.39994506668294322"/>
        </patternFill>
      </fill>
    </dxf>
    <dxf>
      <fill>
        <patternFill>
          <bgColor rgb="FFFFFF00"/>
        </patternFill>
      </fill>
    </dxf>
    <dxf>
      <fill>
        <patternFill>
          <bgColor rgb="FF66FF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EF1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17</xdr:row>
      <xdr:rowOff>9525</xdr:rowOff>
    </xdr:from>
    <xdr:to>
      <xdr:col>3</xdr:col>
      <xdr:colOff>0</xdr:colOff>
      <xdr:row>19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C97A192-A4AD-4803-B0D3-1009790DB6F8}"/>
            </a:ext>
          </a:extLst>
        </xdr:cNvPr>
        <xdr:cNvCxnSpPr/>
      </xdr:nvCxnSpPr>
      <xdr:spPr>
        <a:xfrm flipH="1" flipV="1">
          <a:off x="276225" y="3971925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24</xdr:row>
      <xdr:rowOff>9525</xdr:rowOff>
    </xdr:from>
    <xdr:to>
      <xdr:col>3</xdr:col>
      <xdr:colOff>0</xdr:colOff>
      <xdr:row>26</xdr:row>
      <xdr:rowOff>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E3E03FB4-E181-49D7-95C1-919998C1CCC1}"/>
            </a:ext>
          </a:extLst>
        </xdr:cNvPr>
        <xdr:cNvCxnSpPr/>
      </xdr:nvCxnSpPr>
      <xdr:spPr>
        <a:xfrm flipH="1" flipV="1">
          <a:off x="276225" y="4953000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31</xdr:row>
      <xdr:rowOff>9525</xdr:rowOff>
    </xdr:from>
    <xdr:to>
      <xdr:col>3</xdr:col>
      <xdr:colOff>0</xdr:colOff>
      <xdr:row>33</xdr:row>
      <xdr:rowOff>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9FDC1946-4A26-4E06-A662-8A0EDA369CD0}"/>
            </a:ext>
          </a:extLst>
        </xdr:cNvPr>
        <xdr:cNvCxnSpPr/>
      </xdr:nvCxnSpPr>
      <xdr:spPr>
        <a:xfrm flipH="1" flipV="1">
          <a:off x="276225" y="9677400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38</xdr:row>
      <xdr:rowOff>9525</xdr:rowOff>
    </xdr:from>
    <xdr:to>
      <xdr:col>3</xdr:col>
      <xdr:colOff>0</xdr:colOff>
      <xdr:row>40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1FA4978B-1579-4647-84CC-894C9BC46527}"/>
            </a:ext>
          </a:extLst>
        </xdr:cNvPr>
        <xdr:cNvCxnSpPr/>
      </xdr:nvCxnSpPr>
      <xdr:spPr>
        <a:xfrm flipH="1" flipV="1">
          <a:off x="276225" y="11258550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742951</xdr:colOff>
      <xdr:row>9</xdr:row>
      <xdr:rowOff>206375</xdr:rowOff>
    </xdr:from>
    <xdr:to>
      <xdr:col>10</xdr:col>
      <xdr:colOff>555625</xdr:colOff>
      <xdr:row>15</xdr:row>
      <xdr:rowOff>95250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F7EFF2DF-BA3C-425E-B483-B9A1CD0B4894}"/>
            </a:ext>
          </a:extLst>
        </xdr:cNvPr>
        <xdr:cNvSpPr txBox="1"/>
      </xdr:nvSpPr>
      <xdr:spPr>
        <a:xfrm>
          <a:off x="4775201" y="2413000"/>
          <a:ext cx="4591049" cy="131762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50">
              <a:latin typeface="+mn-ea"/>
              <a:ea typeface="+mn-ea"/>
            </a:rPr>
            <a:t>※</a:t>
          </a:r>
          <a:r>
            <a:rPr kumimoji="1" lang="ja-JP" altLang="en-US" sz="1050">
              <a:latin typeface="+mn-ea"/>
              <a:ea typeface="+mn-ea"/>
            </a:rPr>
            <a:t>１</a:t>
          </a:r>
          <a:endParaRPr kumimoji="1" lang="en-US" altLang="ja-JP" sz="1050">
            <a:latin typeface="+mn-ea"/>
            <a:ea typeface="+mn-ea"/>
          </a:endParaRPr>
        </a:p>
        <a:p>
          <a:r>
            <a:rPr kumimoji="1" lang="ja-JP" altLang="en-US" sz="1050"/>
            <a:t>①月末が週の途中になる場合は、土日がある月に算入して計算する。</a:t>
          </a:r>
          <a:endParaRPr kumimoji="1" lang="en-US" altLang="ja-JP" sz="1050"/>
        </a:p>
        <a:p>
          <a:r>
            <a:rPr kumimoji="1" lang="ja-JP" altLang="en-US" sz="1050"/>
            <a:t>②月初めが土日となる場合は、前月に算入して計算する。</a:t>
          </a:r>
          <a:endParaRPr kumimoji="1" lang="en-US" altLang="ja-JP" sz="1050"/>
        </a:p>
        <a:p>
          <a:r>
            <a:rPr kumimoji="1" lang="ja-JP" altLang="en-US" sz="1050"/>
            <a:t>例　①</a:t>
          </a:r>
          <a:r>
            <a:rPr kumimoji="1" lang="en-US" altLang="ja-JP" sz="1050"/>
            <a:t>9</a:t>
          </a:r>
          <a:r>
            <a:rPr kumimoji="1" lang="ja-JP" altLang="en-US" sz="1050"/>
            <a:t>月</a:t>
          </a:r>
          <a:r>
            <a:rPr kumimoji="1" lang="en-US" altLang="ja-JP" sz="1050"/>
            <a:t>29</a:t>
          </a:r>
          <a:r>
            <a:rPr kumimoji="1" lang="ja-JP" altLang="en-US" sz="1050"/>
            <a:t>日（月）～</a:t>
          </a:r>
          <a:r>
            <a:rPr kumimoji="1" lang="en-US" altLang="ja-JP" sz="1050"/>
            <a:t>10</a:t>
          </a:r>
          <a:r>
            <a:rPr kumimoji="1" lang="ja-JP" altLang="en-US" sz="1050"/>
            <a:t>月</a:t>
          </a:r>
          <a:r>
            <a:rPr kumimoji="1" lang="en-US" altLang="ja-JP" sz="1050"/>
            <a:t>5</a:t>
          </a:r>
          <a:r>
            <a:rPr kumimoji="1" lang="ja-JP" altLang="en-US" sz="1050"/>
            <a:t>日（日）の週の場合は</a:t>
          </a:r>
          <a:r>
            <a:rPr kumimoji="1" lang="en-US" altLang="ja-JP" sz="1050"/>
            <a:t>10</a:t>
          </a:r>
          <a:r>
            <a:rPr kumimoji="1" lang="ja-JP" altLang="en-US" sz="1050"/>
            <a:t>月第</a:t>
          </a:r>
          <a:r>
            <a:rPr kumimoji="1" lang="en-US" altLang="ja-JP" sz="1050"/>
            <a:t>1</a:t>
          </a:r>
          <a:r>
            <a:rPr kumimoji="1" lang="ja-JP" altLang="en-US" sz="1050"/>
            <a:t>週として算定</a:t>
          </a:r>
          <a:endParaRPr kumimoji="1" lang="en-US" altLang="ja-JP" sz="1050"/>
        </a:p>
        <a:p>
          <a:r>
            <a:rPr kumimoji="1" lang="ja-JP" altLang="en-US" sz="1050"/>
            <a:t>　　②</a:t>
          </a:r>
          <a:r>
            <a:rPr kumimoji="1" lang="en-US" altLang="ja-JP" sz="1050"/>
            <a:t>10</a:t>
          </a:r>
          <a:r>
            <a:rPr kumimoji="1" lang="ja-JP" altLang="en-US" sz="1050"/>
            <a:t>月</a:t>
          </a:r>
          <a:r>
            <a:rPr kumimoji="1" lang="en-US" altLang="ja-JP" sz="1050"/>
            <a:t>27</a:t>
          </a:r>
          <a:r>
            <a:rPr kumimoji="1" lang="ja-JP" altLang="en-US" sz="1050"/>
            <a:t>日（月）～</a:t>
          </a:r>
          <a:r>
            <a:rPr kumimoji="1" lang="en-US" altLang="ja-JP" sz="1050"/>
            <a:t>11</a:t>
          </a:r>
          <a:r>
            <a:rPr kumimoji="1" lang="ja-JP" altLang="en-US" sz="1050"/>
            <a:t>月</a:t>
          </a:r>
          <a:r>
            <a:rPr kumimoji="1" lang="en-US" altLang="ja-JP" sz="1050"/>
            <a:t>2</a:t>
          </a:r>
          <a:r>
            <a:rPr kumimoji="1" lang="ja-JP" altLang="en-US" sz="1050"/>
            <a:t>日（日）の</a:t>
          </a:r>
          <a:r>
            <a:rPr kumimoji="1" lang="ja-JP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週の場合は</a:t>
          </a:r>
          <a:r>
            <a:rPr kumimoji="1" lang="en-US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kumimoji="1" lang="ja-JP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月第</a:t>
          </a:r>
          <a:r>
            <a:rPr kumimoji="1" lang="en-US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週として算定</a:t>
          </a:r>
          <a:endParaRPr kumimoji="1" lang="ja-JP" altLang="en-US" sz="1050"/>
        </a:p>
      </xdr:txBody>
    </xdr:sp>
    <xdr:clientData/>
  </xdr:twoCellAnchor>
  <xdr:twoCellAnchor>
    <xdr:from>
      <xdr:col>2</xdr:col>
      <xdr:colOff>19050</xdr:colOff>
      <xdr:row>48</xdr:row>
      <xdr:rowOff>9525</xdr:rowOff>
    </xdr:from>
    <xdr:to>
      <xdr:col>3</xdr:col>
      <xdr:colOff>0</xdr:colOff>
      <xdr:row>50</xdr:row>
      <xdr:rowOff>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04761B31-B3D1-4B78-8288-3216FDCA4B5D}"/>
            </a:ext>
          </a:extLst>
        </xdr:cNvPr>
        <xdr:cNvCxnSpPr/>
      </xdr:nvCxnSpPr>
      <xdr:spPr>
        <a:xfrm flipH="1" flipV="1">
          <a:off x="273050" y="3994150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55</xdr:row>
      <xdr:rowOff>9525</xdr:rowOff>
    </xdr:from>
    <xdr:to>
      <xdr:col>3</xdr:col>
      <xdr:colOff>0</xdr:colOff>
      <xdr:row>57</xdr:row>
      <xdr:rowOff>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68572010-452E-4B6E-A89F-B4831EB0B3C0}"/>
            </a:ext>
          </a:extLst>
        </xdr:cNvPr>
        <xdr:cNvCxnSpPr/>
      </xdr:nvCxnSpPr>
      <xdr:spPr>
        <a:xfrm flipH="1" flipV="1">
          <a:off x="273050" y="540702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62</xdr:row>
      <xdr:rowOff>9525</xdr:rowOff>
    </xdr:from>
    <xdr:to>
      <xdr:col>3</xdr:col>
      <xdr:colOff>0</xdr:colOff>
      <xdr:row>64</xdr:row>
      <xdr:rowOff>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6B67571E-ADED-4CF3-90F9-47FF5B790941}"/>
            </a:ext>
          </a:extLst>
        </xdr:cNvPr>
        <xdr:cNvCxnSpPr/>
      </xdr:nvCxnSpPr>
      <xdr:spPr>
        <a:xfrm flipH="1" flipV="1">
          <a:off x="273050" y="6819900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69</xdr:row>
      <xdr:rowOff>9525</xdr:rowOff>
    </xdr:from>
    <xdr:to>
      <xdr:col>3</xdr:col>
      <xdr:colOff>0</xdr:colOff>
      <xdr:row>71</xdr:row>
      <xdr:rowOff>0</xdr:rowOff>
    </xdr:to>
    <xdr:cxnSp macro="">
      <xdr:nvCxnSpPr>
        <xdr:cNvPr id="25" name="直線コネクタ 24">
          <a:extLst>
            <a:ext uri="{FF2B5EF4-FFF2-40B4-BE49-F238E27FC236}">
              <a16:creationId xmlns:a16="http://schemas.microsoft.com/office/drawing/2014/main" id="{0F4939B6-E8B1-46C8-B16B-A2F120EF6E70}"/>
            </a:ext>
          </a:extLst>
        </xdr:cNvPr>
        <xdr:cNvCxnSpPr/>
      </xdr:nvCxnSpPr>
      <xdr:spPr>
        <a:xfrm flipH="1" flipV="1">
          <a:off x="273050" y="823277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79</xdr:row>
      <xdr:rowOff>9525</xdr:rowOff>
    </xdr:from>
    <xdr:to>
      <xdr:col>3</xdr:col>
      <xdr:colOff>0</xdr:colOff>
      <xdr:row>81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DD3A7EBC-2608-4BD0-AB69-71C1FDC5EA33}"/>
            </a:ext>
          </a:extLst>
        </xdr:cNvPr>
        <xdr:cNvCxnSpPr/>
      </xdr:nvCxnSpPr>
      <xdr:spPr>
        <a:xfrm flipH="1" flipV="1">
          <a:off x="273050" y="3994150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86</xdr:row>
      <xdr:rowOff>9525</xdr:rowOff>
    </xdr:from>
    <xdr:to>
      <xdr:col>3</xdr:col>
      <xdr:colOff>0</xdr:colOff>
      <xdr:row>88</xdr:row>
      <xdr:rowOff>0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033E5926-165C-4DD9-9D83-E6575F458446}"/>
            </a:ext>
          </a:extLst>
        </xdr:cNvPr>
        <xdr:cNvCxnSpPr/>
      </xdr:nvCxnSpPr>
      <xdr:spPr>
        <a:xfrm flipH="1" flipV="1">
          <a:off x="273050" y="540702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93</xdr:row>
      <xdr:rowOff>9525</xdr:rowOff>
    </xdr:from>
    <xdr:to>
      <xdr:col>3</xdr:col>
      <xdr:colOff>0</xdr:colOff>
      <xdr:row>95</xdr:row>
      <xdr:rowOff>0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4C81A79D-2035-4662-9A8A-ED3E5EF3D7FA}"/>
            </a:ext>
          </a:extLst>
        </xdr:cNvPr>
        <xdr:cNvCxnSpPr/>
      </xdr:nvCxnSpPr>
      <xdr:spPr>
        <a:xfrm flipH="1" flipV="1">
          <a:off x="273050" y="6819900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100</xdr:row>
      <xdr:rowOff>9525</xdr:rowOff>
    </xdr:from>
    <xdr:to>
      <xdr:col>3</xdr:col>
      <xdr:colOff>0</xdr:colOff>
      <xdr:row>102</xdr:row>
      <xdr:rowOff>0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31F9F306-D9B8-4AE5-BD74-A21C3CDCF1FE}"/>
            </a:ext>
          </a:extLst>
        </xdr:cNvPr>
        <xdr:cNvCxnSpPr/>
      </xdr:nvCxnSpPr>
      <xdr:spPr>
        <a:xfrm flipH="1" flipV="1">
          <a:off x="273050" y="823277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110</xdr:row>
      <xdr:rowOff>9525</xdr:rowOff>
    </xdr:from>
    <xdr:to>
      <xdr:col>3</xdr:col>
      <xdr:colOff>0</xdr:colOff>
      <xdr:row>112</xdr:row>
      <xdr:rowOff>0</xdr:rowOff>
    </xdr:to>
    <xdr:cxnSp macro="">
      <xdr:nvCxnSpPr>
        <xdr:cNvPr id="30" name="直線コネクタ 29">
          <a:extLst>
            <a:ext uri="{FF2B5EF4-FFF2-40B4-BE49-F238E27FC236}">
              <a16:creationId xmlns:a16="http://schemas.microsoft.com/office/drawing/2014/main" id="{C9B8DF96-EB22-4651-97A1-F03172E1C769}"/>
            </a:ext>
          </a:extLst>
        </xdr:cNvPr>
        <xdr:cNvCxnSpPr/>
      </xdr:nvCxnSpPr>
      <xdr:spPr>
        <a:xfrm flipH="1" flipV="1">
          <a:off x="273050" y="1026477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117</xdr:row>
      <xdr:rowOff>9525</xdr:rowOff>
    </xdr:from>
    <xdr:to>
      <xdr:col>3</xdr:col>
      <xdr:colOff>0</xdr:colOff>
      <xdr:row>119</xdr:row>
      <xdr:rowOff>0</xdr:rowOff>
    </xdr:to>
    <xdr:cxnSp macro="">
      <xdr:nvCxnSpPr>
        <xdr:cNvPr id="31" name="直線コネクタ 30">
          <a:extLst>
            <a:ext uri="{FF2B5EF4-FFF2-40B4-BE49-F238E27FC236}">
              <a16:creationId xmlns:a16="http://schemas.microsoft.com/office/drawing/2014/main" id="{73983AE2-06CF-4162-9056-7629E4C4FE03}"/>
            </a:ext>
          </a:extLst>
        </xdr:cNvPr>
        <xdr:cNvCxnSpPr/>
      </xdr:nvCxnSpPr>
      <xdr:spPr>
        <a:xfrm flipH="1" flipV="1">
          <a:off x="273050" y="11677650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124</xdr:row>
      <xdr:rowOff>9525</xdr:rowOff>
    </xdr:from>
    <xdr:to>
      <xdr:col>3</xdr:col>
      <xdr:colOff>0</xdr:colOff>
      <xdr:row>126</xdr:row>
      <xdr:rowOff>0</xdr:rowOff>
    </xdr:to>
    <xdr:cxnSp macro="">
      <xdr:nvCxnSpPr>
        <xdr:cNvPr id="32" name="直線コネクタ 31">
          <a:extLst>
            <a:ext uri="{FF2B5EF4-FFF2-40B4-BE49-F238E27FC236}">
              <a16:creationId xmlns:a16="http://schemas.microsoft.com/office/drawing/2014/main" id="{9E6FD317-CE6E-4D84-AA78-9948B9876DEA}"/>
            </a:ext>
          </a:extLst>
        </xdr:cNvPr>
        <xdr:cNvCxnSpPr/>
      </xdr:nvCxnSpPr>
      <xdr:spPr>
        <a:xfrm flipH="1" flipV="1">
          <a:off x="273050" y="1309052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131</xdr:row>
      <xdr:rowOff>9525</xdr:rowOff>
    </xdr:from>
    <xdr:to>
      <xdr:col>3</xdr:col>
      <xdr:colOff>0</xdr:colOff>
      <xdr:row>133</xdr:row>
      <xdr:rowOff>0</xdr:rowOff>
    </xdr:to>
    <xdr:cxnSp macro="">
      <xdr:nvCxnSpPr>
        <xdr:cNvPr id="33" name="直線コネクタ 32">
          <a:extLst>
            <a:ext uri="{FF2B5EF4-FFF2-40B4-BE49-F238E27FC236}">
              <a16:creationId xmlns:a16="http://schemas.microsoft.com/office/drawing/2014/main" id="{4F048C96-E601-43D7-9B35-AABAC0456AC5}"/>
            </a:ext>
          </a:extLst>
        </xdr:cNvPr>
        <xdr:cNvCxnSpPr/>
      </xdr:nvCxnSpPr>
      <xdr:spPr>
        <a:xfrm flipH="1" flipV="1">
          <a:off x="273050" y="14503400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28574</xdr:colOff>
      <xdr:row>16</xdr:row>
      <xdr:rowOff>190499</xdr:rowOff>
    </xdr:from>
    <xdr:to>
      <xdr:col>10</xdr:col>
      <xdr:colOff>9526</xdr:colOff>
      <xdr:row>29</xdr:row>
      <xdr:rowOff>85725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867274" y="1904999"/>
          <a:ext cx="3962402" cy="2457451"/>
        </a:xfrm>
        <a:prstGeom prst="rect">
          <a:avLst/>
        </a:prstGeom>
        <a:noFill/>
        <a:ln w="28575">
          <a:solidFill>
            <a:srgbClr val="FF000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19050</xdr:colOff>
      <xdr:row>17</xdr:row>
      <xdr:rowOff>9525</xdr:rowOff>
    </xdr:from>
    <xdr:to>
      <xdr:col>3</xdr:col>
      <xdr:colOff>0</xdr:colOff>
      <xdr:row>19</xdr:row>
      <xdr:rowOff>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71613570-8491-4549-95B0-507FAF9C1480}"/>
            </a:ext>
          </a:extLst>
        </xdr:cNvPr>
        <xdr:cNvCxnSpPr/>
      </xdr:nvCxnSpPr>
      <xdr:spPr>
        <a:xfrm flipH="1" flipV="1">
          <a:off x="276225" y="1390650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22</xdr:row>
      <xdr:rowOff>9525</xdr:rowOff>
    </xdr:from>
    <xdr:to>
      <xdr:col>3</xdr:col>
      <xdr:colOff>0</xdr:colOff>
      <xdr:row>24</xdr:row>
      <xdr:rowOff>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0610918A-CFE5-4115-ABBE-4E4ED5251FDE}"/>
            </a:ext>
          </a:extLst>
        </xdr:cNvPr>
        <xdr:cNvCxnSpPr/>
      </xdr:nvCxnSpPr>
      <xdr:spPr>
        <a:xfrm flipH="1" flipV="1">
          <a:off x="276225" y="1390650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133351</xdr:colOff>
      <xdr:row>16</xdr:row>
      <xdr:rowOff>190499</xdr:rowOff>
    </xdr:from>
    <xdr:to>
      <xdr:col>6</xdr:col>
      <xdr:colOff>790575</xdr:colOff>
      <xdr:row>28</xdr:row>
      <xdr:rowOff>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9CA62964-A905-4CE3-81B2-83FFBCA2FD0E}"/>
            </a:ext>
          </a:extLst>
        </xdr:cNvPr>
        <xdr:cNvSpPr/>
      </xdr:nvSpPr>
      <xdr:spPr>
        <a:xfrm>
          <a:off x="247651" y="1371599"/>
          <a:ext cx="4581524" cy="5324475"/>
        </a:xfrm>
        <a:prstGeom prst="rect">
          <a:avLst/>
        </a:prstGeom>
        <a:noFill/>
        <a:ln w="28575">
          <a:solidFill>
            <a:srgbClr val="00B050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19050</xdr:colOff>
      <xdr:row>38</xdr:row>
      <xdr:rowOff>9525</xdr:rowOff>
    </xdr:from>
    <xdr:to>
      <xdr:col>3</xdr:col>
      <xdr:colOff>0</xdr:colOff>
      <xdr:row>40</xdr:row>
      <xdr:rowOff>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16B557F5-C54A-42AB-85A5-BE493C6D8747}"/>
            </a:ext>
          </a:extLst>
        </xdr:cNvPr>
        <xdr:cNvCxnSpPr/>
      </xdr:nvCxnSpPr>
      <xdr:spPr>
        <a:xfrm flipH="1" flipV="1">
          <a:off x="276225" y="2571750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46</xdr:row>
      <xdr:rowOff>9525</xdr:rowOff>
    </xdr:from>
    <xdr:to>
      <xdr:col>3</xdr:col>
      <xdr:colOff>0</xdr:colOff>
      <xdr:row>48</xdr:row>
      <xdr:rowOff>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37973A3D-52A0-47EC-A5DD-1703B55C1EE4}"/>
            </a:ext>
          </a:extLst>
        </xdr:cNvPr>
        <xdr:cNvCxnSpPr/>
      </xdr:nvCxnSpPr>
      <xdr:spPr>
        <a:xfrm flipH="1" flipV="1">
          <a:off x="276225" y="5133975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32</xdr:row>
      <xdr:rowOff>9525</xdr:rowOff>
    </xdr:from>
    <xdr:to>
      <xdr:col>3</xdr:col>
      <xdr:colOff>0</xdr:colOff>
      <xdr:row>34</xdr:row>
      <xdr:rowOff>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37A688EE-58C0-49AB-B9FD-ABCF6E22AC7A}"/>
            </a:ext>
          </a:extLst>
        </xdr:cNvPr>
        <xdr:cNvCxnSpPr/>
      </xdr:nvCxnSpPr>
      <xdr:spPr>
        <a:xfrm flipH="1" flipV="1">
          <a:off x="276225" y="5133975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54</xdr:row>
      <xdr:rowOff>9525</xdr:rowOff>
    </xdr:from>
    <xdr:to>
      <xdr:col>3</xdr:col>
      <xdr:colOff>0</xdr:colOff>
      <xdr:row>56</xdr:row>
      <xdr:rowOff>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F7996A97-96F9-4D34-B01A-A146E09E7DE7}"/>
            </a:ext>
          </a:extLst>
        </xdr:cNvPr>
        <xdr:cNvCxnSpPr/>
      </xdr:nvCxnSpPr>
      <xdr:spPr>
        <a:xfrm flipH="1" flipV="1">
          <a:off x="276225" y="8029575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790576</xdr:colOff>
      <xdr:row>10</xdr:row>
      <xdr:rowOff>142875</xdr:rowOff>
    </xdr:from>
    <xdr:to>
      <xdr:col>10</xdr:col>
      <xdr:colOff>603250</xdr:colOff>
      <xdr:row>16</xdr:row>
      <xdr:rowOff>127000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F6CFE455-019D-48E3-929D-63C75B9C158C}"/>
            </a:ext>
          </a:extLst>
        </xdr:cNvPr>
        <xdr:cNvSpPr txBox="1"/>
      </xdr:nvSpPr>
      <xdr:spPr>
        <a:xfrm>
          <a:off x="4822826" y="2587625"/>
          <a:ext cx="4591049" cy="1317625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050">
              <a:latin typeface="+mn-ea"/>
              <a:ea typeface="+mn-ea"/>
            </a:rPr>
            <a:t>※</a:t>
          </a:r>
          <a:r>
            <a:rPr kumimoji="1" lang="ja-JP" altLang="en-US" sz="1050">
              <a:latin typeface="+mn-ea"/>
              <a:ea typeface="+mn-ea"/>
            </a:rPr>
            <a:t>１</a:t>
          </a:r>
          <a:endParaRPr kumimoji="1" lang="en-US" altLang="ja-JP" sz="1050">
            <a:latin typeface="+mn-ea"/>
            <a:ea typeface="+mn-ea"/>
          </a:endParaRPr>
        </a:p>
        <a:p>
          <a:r>
            <a:rPr kumimoji="1" lang="ja-JP" altLang="en-US" sz="1050"/>
            <a:t>①月末が週の途中になる場合は、土日がある月に算入して計算する。</a:t>
          </a:r>
          <a:endParaRPr kumimoji="1" lang="en-US" altLang="ja-JP" sz="1050"/>
        </a:p>
        <a:p>
          <a:r>
            <a:rPr kumimoji="1" lang="ja-JP" altLang="en-US" sz="1050"/>
            <a:t>②月初めが土日となる場合は、前月に算入して計算する。</a:t>
          </a:r>
          <a:endParaRPr kumimoji="1" lang="en-US" altLang="ja-JP" sz="1050"/>
        </a:p>
        <a:p>
          <a:r>
            <a:rPr kumimoji="1" lang="ja-JP" altLang="en-US" sz="1050"/>
            <a:t>例　①</a:t>
          </a:r>
          <a:r>
            <a:rPr kumimoji="1" lang="en-US" altLang="ja-JP" sz="1050"/>
            <a:t>9</a:t>
          </a:r>
          <a:r>
            <a:rPr kumimoji="1" lang="ja-JP" altLang="en-US" sz="1050"/>
            <a:t>月</a:t>
          </a:r>
          <a:r>
            <a:rPr kumimoji="1" lang="en-US" altLang="ja-JP" sz="1050"/>
            <a:t>29</a:t>
          </a:r>
          <a:r>
            <a:rPr kumimoji="1" lang="ja-JP" altLang="en-US" sz="1050"/>
            <a:t>日（月）～</a:t>
          </a:r>
          <a:r>
            <a:rPr kumimoji="1" lang="en-US" altLang="ja-JP" sz="1050"/>
            <a:t>10</a:t>
          </a:r>
          <a:r>
            <a:rPr kumimoji="1" lang="ja-JP" altLang="en-US" sz="1050"/>
            <a:t>月</a:t>
          </a:r>
          <a:r>
            <a:rPr kumimoji="1" lang="en-US" altLang="ja-JP" sz="1050"/>
            <a:t>5</a:t>
          </a:r>
          <a:r>
            <a:rPr kumimoji="1" lang="ja-JP" altLang="en-US" sz="1050"/>
            <a:t>日（日）の週の場合は</a:t>
          </a:r>
          <a:r>
            <a:rPr kumimoji="1" lang="en-US" altLang="ja-JP" sz="1050"/>
            <a:t>10</a:t>
          </a:r>
          <a:r>
            <a:rPr kumimoji="1" lang="ja-JP" altLang="en-US" sz="1050"/>
            <a:t>月第</a:t>
          </a:r>
          <a:r>
            <a:rPr kumimoji="1" lang="en-US" altLang="ja-JP" sz="1050"/>
            <a:t>1</a:t>
          </a:r>
          <a:r>
            <a:rPr kumimoji="1" lang="ja-JP" altLang="en-US" sz="1050"/>
            <a:t>週として算定</a:t>
          </a:r>
          <a:endParaRPr kumimoji="1" lang="en-US" altLang="ja-JP" sz="1050"/>
        </a:p>
        <a:p>
          <a:r>
            <a:rPr kumimoji="1" lang="ja-JP" altLang="en-US" sz="1050"/>
            <a:t>　　②</a:t>
          </a:r>
          <a:r>
            <a:rPr kumimoji="1" lang="en-US" altLang="ja-JP" sz="1050"/>
            <a:t>10</a:t>
          </a:r>
          <a:r>
            <a:rPr kumimoji="1" lang="ja-JP" altLang="en-US" sz="1050"/>
            <a:t>月</a:t>
          </a:r>
          <a:r>
            <a:rPr kumimoji="1" lang="en-US" altLang="ja-JP" sz="1050"/>
            <a:t>27</a:t>
          </a:r>
          <a:r>
            <a:rPr kumimoji="1" lang="ja-JP" altLang="en-US" sz="1050"/>
            <a:t>日（月）～</a:t>
          </a:r>
          <a:r>
            <a:rPr kumimoji="1" lang="en-US" altLang="ja-JP" sz="1050"/>
            <a:t>11</a:t>
          </a:r>
          <a:r>
            <a:rPr kumimoji="1" lang="ja-JP" altLang="en-US" sz="1050"/>
            <a:t>月</a:t>
          </a:r>
          <a:r>
            <a:rPr kumimoji="1" lang="en-US" altLang="ja-JP" sz="1050"/>
            <a:t>2</a:t>
          </a:r>
          <a:r>
            <a:rPr kumimoji="1" lang="ja-JP" altLang="en-US" sz="1050"/>
            <a:t>日（日）の</a:t>
          </a:r>
          <a:r>
            <a:rPr kumimoji="1" lang="ja-JP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週の場合は</a:t>
          </a:r>
          <a:r>
            <a:rPr kumimoji="1" lang="en-US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10</a:t>
          </a:r>
          <a:r>
            <a:rPr kumimoji="1" lang="ja-JP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月第</a:t>
          </a:r>
          <a:r>
            <a:rPr kumimoji="1" lang="en-US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</a:t>
          </a:r>
          <a:r>
            <a:rPr kumimoji="1" lang="ja-JP" altLang="ja-JP" sz="10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週として算定</a:t>
          </a:r>
          <a:endParaRPr kumimoji="1" lang="ja-JP" altLang="en-US" sz="1050"/>
        </a:p>
      </xdr:txBody>
    </xdr:sp>
    <xdr:clientData/>
  </xdr:twoCellAnchor>
  <xdr:twoCellAnchor>
    <xdr:from>
      <xdr:col>2</xdr:col>
      <xdr:colOff>361951</xdr:colOff>
      <xdr:row>21</xdr:row>
      <xdr:rowOff>79375</xdr:rowOff>
    </xdr:from>
    <xdr:to>
      <xdr:col>4</xdr:col>
      <xdr:colOff>1031875</xdr:colOff>
      <xdr:row>22</xdr:row>
      <xdr:rowOff>139699</xdr:rowOff>
    </xdr:to>
    <xdr:sp macro="" textlink="">
      <xdr:nvSpPr>
        <xdr:cNvPr id="10" name="吹き出し: 四角形 9">
          <a:extLst>
            <a:ext uri="{FF2B5EF4-FFF2-40B4-BE49-F238E27FC236}">
              <a16:creationId xmlns:a16="http://schemas.microsoft.com/office/drawing/2014/main" id="{E671BA14-5978-4E78-A150-B86F0A8DFF97}"/>
            </a:ext>
          </a:extLst>
        </xdr:cNvPr>
        <xdr:cNvSpPr/>
      </xdr:nvSpPr>
      <xdr:spPr>
        <a:xfrm>
          <a:off x="615951" y="4857750"/>
          <a:ext cx="2574924" cy="266699"/>
        </a:xfrm>
        <a:prstGeom prst="wedgeRectCallout">
          <a:avLst>
            <a:gd name="adj1" fmla="val -8204"/>
            <a:gd name="adj2" fmla="val -287527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工事を着手した週を第</a:t>
          </a:r>
          <a:r>
            <a:rPr kumimoji="1" lang="en-US" altLang="ja-JP" sz="1100">
              <a:solidFill>
                <a:sysClr val="windowText" lastClr="000000"/>
              </a:solidFill>
            </a:rPr>
            <a:t>1</a:t>
          </a:r>
          <a:r>
            <a:rPr kumimoji="1" lang="ja-JP" altLang="en-US" sz="1100">
              <a:solidFill>
                <a:sysClr val="windowText" lastClr="000000"/>
              </a:solidFill>
            </a:rPr>
            <a:t>週とする。</a:t>
          </a:r>
        </a:p>
      </xdr:txBody>
    </xdr:sp>
    <xdr:clientData/>
  </xdr:twoCellAnchor>
  <xdr:twoCellAnchor>
    <xdr:from>
      <xdr:col>2</xdr:col>
      <xdr:colOff>1133476</xdr:colOff>
      <xdr:row>29</xdr:row>
      <xdr:rowOff>190500</xdr:rowOff>
    </xdr:from>
    <xdr:to>
      <xdr:col>6</xdr:col>
      <xdr:colOff>771525</xdr:colOff>
      <xdr:row>31</xdr:row>
      <xdr:rowOff>104775</xdr:rowOff>
    </xdr:to>
    <xdr:sp macro="" textlink="">
      <xdr:nvSpPr>
        <xdr:cNvPr id="18" name="吹き出し: 四角形 17">
          <a:extLst>
            <a:ext uri="{FF2B5EF4-FFF2-40B4-BE49-F238E27FC236}">
              <a16:creationId xmlns:a16="http://schemas.microsoft.com/office/drawing/2014/main" id="{520F25B2-C6C9-4661-AC21-F1ABE18488E8}"/>
            </a:ext>
          </a:extLst>
        </xdr:cNvPr>
        <xdr:cNvSpPr/>
      </xdr:nvSpPr>
      <xdr:spPr>
        <a:xfrm>
          <a:off x="1390651" y="4467225"/>
          <a:ext cx="3419474" cy="295275"/>
        </a:xfrm>
        <a:prstGeom prst="wedgeRectCallout">
          <a:avLst>
            <a:gd name="adj1" fmla="val -36833"/>
            <a:gd name="adj2" fmla="val 86500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9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29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～</a:t>
          </a:r>
          <a:r>
            <a:rPr kumimoji="1" lang="en-US" altLang="ja-JP" sz="1100">
              <a:solidFill>
                <a:sysClr val="windowText" lastClr="000000"/>
              </a:solidFill>
            </a:rPr>
            <a:t>10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5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の週を第</a:t>
          </a:r>
          <a:r>
            <a:rPr kumimoji="1" lang="en-US" altLang="ja-JP" sz="1100">
              <a:solidFill>
                <a:sysClr val="windowText" lastClr="000000"/>
              </a:solidFill>
            </a:rPr>
            <a:t>1</a:t>
          </a:r>
          <a:r>
            <a:rPr kumimoji="1" lang="ja-JP" altLang="en-US" sz="1100">
              <a:solidFill>
                <a:sysClr val="windowText" lastClr="000000"/>
              </a:solidFill>
            </a:rPr>
            <a:t>週とする。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１</a:t>
          </a:r>
        </a:p>
      </xdr:txBody>
    </xdr:sp>
    <xdr:clientData/>
  </xdr:twoCellAnchor>
  <xdr:twoCellAnchor>
    <xdr:from>
      <xdr:col>7</xdr:col>
      <xdr:colOff>752475</xdr:colOff>
      <xdr:row>47</xdr:row>
      <xdr:rowOff>28575</xdr:rowOff>
    </xdr:from>
    <xdr:to>
      <xdr:col>9</xdr:col>
      <xdr:colOff>1333500</xdr:colOff>
      <xdr:row>50</xdr:row>
      <xdr:rowOff>152401</xdr:rowOff>
    </xdr:to>
    <xdr:sp macro="" textlink="">
      <xdr:nvSpPr>
        <xdr:cNvPr id="19" name="吹き出し: 四角形 18">
          <a:extLst>
            <a:ext uri="{FF2B5EF4-FFF2-40B4-BE49-F238E27FC236}">
              <a16:creationId xmlns:a16="http://schemas.microsoft.com/office/drawing/2014/main" id="{00B111B1-55DA-4A36-B116-CBA917F45402}"/>
            </a:ext>
          </a:extLst>
        </xdr:cNvPr>
        <xdr:cNvSpPr/>
      </xdr:nvSpPr>
      <xdr:spPr>
        <a:xfrm>
          <a:off x="5591175" y="7839075"/>
          <a:ext cx="3076575" cy="714376"/>
        </a:xfrm>
        <a:prstGeom prst="wedgeRectCallout">
          <a:avLst>
            <a:gd name="adj1" fmla="val 28329"/>
            <a:gd name="adj2" fmla="val -85865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１週でも未達成があれば完全週休</a:t>
          </a:r>
          <a:r>
            <a:rPr kumimoji="1" lang="en-US" altLang="ja-JP" sz="1100">
              <a:solidFill>
                <a:sysClr val="windowText" lastClr="000000"/>
              </a:solidFill>
            </a:rPr>
            <a:t>2</a:t>
          </a:r>
          <a:r>
            <a:rPr kumimoji="1" lang="ja-JP" altLang="en-US" sz="1100">
              <a:solidFill>
                <a:sysClr val="windowText" lastClr="000000"/>
              </a:solidFill>
            </a:rPr>
            <a:t>日（土日）は「未達成」となり補正の対象とならない。</a:t>
          </a:r>
        </a:p>
      </xdr:txBody>
    </xdr:sp>
    <xdr:clientData/>
  </xdr:twoCellAnchor>
  <xdr:twoCellAnchor>
    <xdr:from>
      <xdr:col>2</xdr:col>
      <xdr:colOff>19050</xdr:colOff>
      <xdr:row>62</xdr:row>
      <xdr:rowOff>9525</xdr:rowOff>
    </xdr:from>
    <xdr:to>
      <xdr:col>3</xdr:col>
      <xdr:colOff>0</xdr:colOff>
      <xdr:row>64</xdr:row>
      <xdr:rowOff>0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9D9BBD27-01CC-44C2-83C2-52E01AB643F6}"/>
            </a:ext>
          </a:extLst>
        </xdr:cNvPr>
        <xdr:cNvCxnSpPr/>
      </xdr:nvCxnSpPr>
      <xdr:spPr>
        <a:xfrm flipH="1" flipV="1">
          <a:off x="276225" y="9210675"/>
          <a:ext cx="160972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95251</xdr:colOff>
      <xdr:row>63</xdr:row>
      <xdr:rowOff>19050</xdr:rowOff>
    </xdr:from>
    <xdr:to>
      <xdr:col>7</xdr:col>
      <xdr:colOff>793750</xdr:colOff>
      <xdr:row>64</xdr:row>
      <xdr:rowOff>127000</xdr:rowOff>
    </xdr:to>
    <xdr:sp macro="" textlink="">
      <xdr:nvSpPr>
        <xdr:cNvPr id="21" name="吹き出し: 四角形 20">
          <a:extLst>
            <a:ext uri="{FF2B5EF4-FFF2-40B4-BE49-F238E27FC236}">
              <a16:creationId xmlns:a16="http://schemas.microsoft.com/office/drawing/2014/main" id="{D078AEEE-2DC9-4D95-AC3D-8D42C2F37FD3}"/>
            </a:ext>
          </a:extLst>
        </xdr:cNvPr>
        <xdr:cNvSpPr/>
      </xdr:nvSpPr>
      <xdr:spPr>
        <a:xfrm>
          <a:off x="1984376" y="11353800"/>
          <a:ext cx="3635374" cy="298450"/>
        </a:xfrm>
        <a:prstGeom prst="wedgeRectCallout">
          <a:avLst>
            <a:gd name="adj1" fmla="val -53268"/>
            <a:gd name="adj2" fmla="val -97371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10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27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～</a:t>
          </a:r>
          <a:r>
            <a:rPr kumimoji="1" lang="en-US" altLang="ja-JP" sz="1100">
              <a:solidFill>
                <a:sysClr val="windowText" lastClr="000000"/>
              </a:solidFill>
            </a:rPr>
            <a:t>11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2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の週を第</a:t>
          </a:r>
          <a:r>
            <a:rPr kumimoji="1" lang="en-US" altLang="ja-JP" sz="1100">
              <a:solidFill>
                <a:sysClr val="windowText" lastClr="000000"/>
              </a:solidFill>
            </a:rPr>
            <a:t>5</a:t>
          </a:r>
          <a:r>
            <a:rPr kumimoji="1" lang="ja-JP" altLang="en-US" sz="1100">
              <a:solidFill>
                <a:sysClr val="windowText" lastClr="000000"/>
              </a:solidFill>
            </a:rPr>
            <a:t>週とする。</a:t>
          </a:r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１</a:t>
          </a:r>
        </a:p>
      </xdr:txBody>
    </xdr:sp>
    <xdr:clientData/>
  </xdr:twoCellAnchor>
  <xdr:twoCellAnchor>
    <xdr:from>
      <xdr:col>2</xdr:col>
      <xdr:colOff>19050</xdr:colOff>
      <xdr:row>72</xdr:row>
      <xdr:rowOff>9525</xdr:rowOff>
    </xdr:from>
    <xdr:to>
      <xdr:col>3</xdr:col>
      <xdr:colOff>0</xdr:colOff>
      <xdr:row>74</xdr:row>
      <xdr:rowOff>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EBA6F95A-D8FA-414A-B8B3-8076AB0DAD0F}"/>
            </a:ext>
          </a:extLst>
        </xdr:cNvPr>
        <xdr:cNvCxnSpPr/>
      </xdr:nvCxnSpPr>
      <xdr:spPr>
        <a:xfrm flipH="1" flipV="1">
          <a:off x="273050" y="629602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80</xdr:row>
      <xdr:rowOff>9525</xdr:rowOff>
    </xdr:from>
    <xdr:to>
      <xdr:col>3</xdr:col>
      <xdr:colOff>0</xdr:colOff>
      <xdr:row>82</xdr:row>
      <xdr:rowOff>0</xdr:rowOff>
    </xdr:to>
    <xdr:cxnSp macro="">
      <xdr:nvCxnSpPr>
        <xdr:cNvPr id="24" name="直線コネクタ 23">
          <a:extLst>
            <a:ext uri="{FF2B5EF4-FFF2-40B4-BE49-F238E27FC236}">
              <a16:creationId xmlns:a16="http://schemas.microsoft.com/office/drawing/2014/main" id="{B5A0E0F2-2D67-431C-93B2-E660F2B687E8}"/>
            </a:ext>
          </a:extLst>
        </xdr:cNvPr>
        <xdr:cNvCxnSpPr/>
      </xdr:nvCxnSpPr>
      <xdr:spPr>
        <a:xfrm flipH="1" flipV="1">
          <a:off x="273050" y="791527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88</xdr:row>
      <xdr:rowOff>9525</xdr:rowOff>
    </xdr:from>
    <xdr:to>
      <xdr:col>3</xdr:col>
      <xdr:colOff>0</xdr:colOff>
      <xdr:row>90</xdr:row>
      <xdr:rowOff>0</xdr:rowOff>
    </xdr:to>
    <xdr:cxnSp macro="">
      <xdr:nvCxnSpPr>
        <xdr:cNvPr id="26" name="直線コネクタ 25">
          <a:extLst>
            <a:ext uri="{FF2B5EF4-FFF2-40B4-BE49-F238E27FC236}">
              <a16:creationId xmlns:a16="http://schemas.microsoft.com/office/drawing/2014/main" id="{E10501E9-B372-47B2-ACC9-E59E6312DCD7}"/>
            </a:ext>
          </a:extLst>
        </xdr:cNvPr>
        <xdr:cNvCxnSpPr/>
      </xdr:nvCxnSpPr>
      <xdr:spPr>
        <a:xfrm flipH="1" flipV="1">
          <a:off x="273050" y="953452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96</xdr:row>
      <xdr:rowOff>9525</xdr:rowOff>
    </xdr:from>
    <xdr:to>
      <xdr:col>3</xdr:col>
      <xdr:colOff>0</xdr:colOff>
      <xdr:row>98</xdr:row>
      <xdr:rowOff>0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6075CE05-411D-4AF4-B5BA-78E1AA20086C}"/>
            </a:ext>
          </a:extLst>
        </xdr:cNvPr>
        <xdr:cNvCxnSpPr/>
      </xdr:nvCxnSpPr>
      <xdr:spPr>
        <a:xfrm flipH="1" flipV="1">
          <a:off x="273050" y="11153775"/>
          <a:ext cx="1616075" cy="371475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127001</xdr:colOff>
      <xdr:row>73</xdr:row>
      <xdr:rowOff>47625</xdr:rowOff>
    </xdr:from>
    <xdr:to>
      <xdr:col>7</xdr:col>
      <xdr:colOff>825500</xdr:colOff>
      <xdr:row>74</xdr:row>
      <xdr:rowOff>139700</xdr:rowOff>
    </xdr:to>
    <xdr:sp macro="" textlink="">
      <xdr:nvSpPr>
        <xdr:cNvPr id="29" name="吹き出し: 四角形 28">
          <a:extLst>
            <a:ext uri="{FF2B5EF4-FFF2-40B4-BE49-F238E27FC236}">
              <a16:creationId xmlns:a16="http://schemas.microsoft.com/office/drawing/2014/main" id="{FFDCBAA9-E086-4B52-845B-B8F5143C9E22}"/>
            </a:ext>
          </a:extLst>
        </xdr:cNvPr>
        <xdr:cNvSpPr/>
      </xdr:nvSpPr>
      <xdr:spPr>
        <a:xfrm>
          <a:off x="2016126" y="13573125"/>
          <a:ext cx="3635374" cy="282575"/>
        </a:xfrm>
        <a:prstGeom prst="wedgeRectCallout">
          <a:avLst>
            <a:gd name="adj1" fmla="val -53268"/>
            <a:gd name="adj2" fmla="val -97371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ysClr val="windowText" lastClr="000000"/>
              </a:solidFill>
            </a:rPr>
            <a:t>11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3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～</a:t>
          </a:r>
          <a:r>
            <a:rPr kumimoji="1" lang="en-US" altLang="ja-JP" sz="1100">
              <a:solidFill>
                <a:sysClr val="windowText" lastClr="000000"/>
              </a:solidFill>
            </a:rPr>
            <a:t>11</a:t>
          </a:r>
          <a:r>
            <a:rPr kumimoji="1" lang="ja-JP" altLang="en-US" sz="1100">
              <a:solidFill>
                <a:sysClr val="windowText" lastClr="000000"/>
              </a:solidFill>
            </a:rPr>
            <a:t>月</a:t>
          </a:r>
          <a:r>
            <a:rPr kumimoji="1" lang="en-US" altLang="ja-JP" sz="1100">
              <a:solidFill>
                <a:sysClr val="windowText" lastClr="000000"/>
              </a:solidFill>
            </a:rPr>
            <a:t>9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(</a:t>
          </a:r>
          <a:r>
            <a:rPr kumimoji="1" lang="ja-JP" altLang="en-US" sz="1100">
              <a:solidFill>
                <a:sysClr val="windowText" lastClr="000000"/>
              </a:solidFill>
            </a:rPr>
            <a:t>日</a:t>
          </a:r>
          <a:r>
            <a:rPr kumimoji="1" lang="en-US" altLang="ja-JP" sz="1100">
              <a:solidFill>
                <a:sysClr val="windowText" lastClr="000000"/>
              </a:solidFill>
            </a:rPr>
            <a:t>)</a:t>
          </a:r>
          <a:r>
            <a:rPr kumimoji="1" lang="ja-JP" altLang="en-US" sz="1100">
              <a:solidFill>
                <a:sysClr val="windowText" lastClr="000000"/>
              </a:solidFill>
            </a:rPr>
            <a:t>の週を第</a:t>
          </a:r>
          <a:r>
            <a:rPr kumimoji="1" lang="en-US" altLang="ja-JP" sz="1100">
              <a:solidFill>
                <a:sysClr val="windowText" lastClr="000000"/>
              </a:solidFill>
            </a:rPr>
            <a:t>1</a:t>
          </a:r>
          <a:r>
            <a:rPr kumimoji="1" lang="ja-JP" altLang="en-US" sz="1100">
              <a:solidFill>
                <a:sysClr val="windowText" lastClr="000000"/>
              </a:solidFill>
            </a:rPr>
            <a:t>週とする。</a:t>
          </a:r>
          <a:r>
            <a:rPr kumimoji="1" lang="en-US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１</a:t>
          </a:r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1301751</xdr:colOff>
      <xdr:row>105</xdr:row>
      <xdr:rowOff>47626</xdr:rowOff>
    </xdr:from>
    <xdr:to>
      <xdr:col>7</xdr:col>
      <xdr:colOff>365125</xdr:colOff>
      <xdr:row>106</xdr:row>
      <xdr:rowOff>127001</xdr:rowOff>
    </xdr:to>
    <xdr:sp macro="" textlink="">
      <xdr:nvSpPr>
        <xdr:cNvPr id="31" name="吹き出し: 四角形 30">
          <a:extLst>
            <a:ext uri="{FF2B5EF4-FFF2-40B4-BE49-F238E27FC236}">
              <a16:creationId xmlns:a16="http://schemas.microsoft.com/office/drawing/2014/main" id="{5C3911B9-DC9A-4EC7-A0DB-68C7DE079BB5}"/>
            </a:ext>
          </a:extLst>
        </xdr:cNvPr>
        <xdr:cNvSpPr/>
      </xdr:nvSpPr>
      <xdr:spPr>
        <a:xfrm>
          <a:off x="1555751" y="22494876"/>
          <a:ext cx="3635374" cy="254000"/>
        </a:xfrm>
        <a:prstGeom prst="wedgeRectCallout">
          <a:avLst>
            <a:gd name="adj1" fmla="val -45407"/>
            <a:gd name="adj2" fmla="val 119764"/>
          </a:avLst>
        </a:prstGeom>
        <a:solidFill>
          <a:schemeClr val="accent2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工事完成時に対象期間全体の平均休日率を確認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AE433-5D88-4F94-B2D5-449D64AAC420}">
  <dimension ref="B1:M156"/>
  <sheetViews>
    <sheetView showGridLines="0" tabSelected="1" view="pageBreakPreview" topLeftCell="A122" zoomScaleNormal="100" zoomScaleSheetLayoutView="100" workbookViewId="0">
      <selection activeCell="C140" sqref="C140"/>
    </sheetView>
  </sheetViews>
  <sheetFormatPr defaultRowHeight="13.5" x14ac:dyDescent="0.4"/>
  <cols>
    <col min="1" max="1" width="1.5" style="1" customWidth="1"/>
    <col min="2" max="2" width="1.875" style="1" customWidth="1"/>
    <col min="3" max="3" width="21.375" style="1" customWidth="1"/>
    <col min="4" max="4" width="3.5" style="1" customWidth="1"/>
    <col min="5" max="5" width="14.25" style="1" customWidth="1"/>
    <col min="6" max="7" width="10.5" style="1" customWidth="1"/>
    <col min="8" max="8" width="16.5" style="1" customWidth="1"/>
    <col min="9" max="9" width="16.25" style="1" customWidth="1"/>
    <col min="10" max="10" width="19.5" style="1" customWidth="1"/>
    <col min="11" max="16384" width="9" style="1"/>
  </cols>
  <sheetData>
    <row r="1" spans="2:10" ht="26.25" customHeight="1" x14ac:dyDescent="0.4">
      <c r="B1" s="12" t="s">
        <v>56</v>
      </c>
      <c r="J1" s="11" t="s">
        <v>12</v>
      </c>
    </row>
    <row r="3" spans="2:10" s="2" customFormat="1" ht="21" customHeight="1" x14ac:dyDescent="0.4">
      <c r="C3" s="42" t="s">
        <v>36</v>
      </c>
      <c r="D3" s="62"/>
      <c r="E3" s="62"/>
      <c r="F3" s="62"/>
      <c r="G3" s="62"/>
      <c r="H3" s="62"/>
      <c r="I3" s="62"/>
    </row>
    <row r="4" spans="2:10" s="2" customFormat="1" ht="21" customHeight="1" x14ac:dyDescent="0.4">
      <c r="C4" s="42" t="s">
        <v>38</v>
      </c>
      <c r="D4" s="63"/>
      <c r="E4" s="63"/>
      <c r="F4" s="63"/>
      <c r="G4" s="43" t="s">
        <v>37</v>
      </c>
      <c r="H4" s="63"/>
      <c r="I4" s="63"/>
    </row>
    <row r="5" spans="2:10" s="2" customFormat="1" ht="21" customHeight="1" x14ac:dyDescent="0.4">
      <c r="C5" s="42" t="s">
        <v>40</v>
      </c>
      <c r="D5" s="63"/>
      <c r="E5" s="63"/>
      <c r="F5" s="63"/>
      <c r="G5" s="45"/>
      <c r="H5" s="44"/>
      <c r="I5" s="44"/>
    </row>
    <row r="6" spans="2:10" s="2" customFormat="1" ht="21" customHeight="1" x14ac:dyDescent="0.4">
      <c r="C6" s="42" t="s">
        <v>23</v>
      </c>
      <c r="D6" s="63"/>
      <c r="E6" s="63"/>
      <c r="F6" s="63"/>
      <c r="G6" s="45"/>
      <c r="H6" s="44"/>
      <c r="I6" s="44"/>
    </row>
    <row r="7" spans="2:10" s="2" customFormat="1" ht="11.25" customHeight="1" x14ac:dyDescent="0.4"/>
    <row r="8" spans="2:10" ht="18.75" customHeight="1" x14ac:dyDescent="0.4">
      <c r="C8" s="2" t="s">
        <v>30</v>
      </c>
      <c r="D8" s="2"/>
      <c r="E8" s="2"/>
      <c r="F8" s="2"/>
      <c r="G8" s="2"/>
    </row>
    <row r="9" spans="2:10" ht="18.75" customHeight="1" x14ac:dyDescent="0.4">
      <c r="C9" s="2" t="s">
        <v>22</v>
      </c>
      <c r="D9" s="2"/>
      <c r="E9" s="2"/>
      <c r="F9" s="2"/>
      <c r="G9" s="2"/>
    </row>
    <row r="10" spans="2:10" ht="18.75" customHeight="1" x14ac:dyDescent="0.4">
      <c r="C10" s="2" t="s">
        <v>21</v>
      </c>
      <c r="D10" s="2"/>
      <c r="E10" s="2"/>
      <c r="F10" s="2"/>
      <c r="G10" s="2"/>
    </row>
    <row r="11" spans="2:10" s="2" customFormat="1" ht="18.75" customHeight="1" x14ac:dyDescent="0.4">
      <c r="C11" s="24" t="s">
        <v>4</v>
      </c>
      <c r="D11" s="25"/>
      <c r="E11" s="24" t="s">
        <v>23</v>
      </c>
      <c r="F11" s="26"/>
    </row>
    <row r="12" spans="2:10" s="2" customFormat="1" ht="18.75" customHeight="1" x14ac:dyDescent="0.4">
      <c r="C12" s="27" t="s">
        <v>50</v>
      </c>
      <c r="D12" s="28"/>
      <c r="E12" s="64" t="s">
        <v>43</v>
      </c>
      <c r="F12" s="65"/>
    </row>
    <row r="13" spans="2:10" s="2" customFormat="1" ht="18.75" customHeight="1" x14ac:dyDescent="0.4">
      <c r="C13" s="27" t="s">
        <v>51</v>
      </c>
      <c r="D13" s="28"/>
      <c r="E13" s="64" t="s">
        <v>52</v>
      </c>
      <c r="F13" s="65"/>
    </row>
    <row r="14" spans="2:10" s="2" customFormat="1" ht="18.75" customHeight="1" x14ac:dyDescent="0.4">
      <c r="C14" s="27" t="s">
        <v>27</v>
      </c>
      <c r="D14" s="28"/>
      <c r="E14" s="64" t="s">
        <v>53</v>
      </c>
      <c r="F14" s="65"/>
      <c r="G14" s="2" t="s">
        <v>29</v>
      </c>
    </row>
    <row r="15" spans="2:10" s="2" customFormat="1" ht="18.75" customHeight="1" x14ac:dyDescent="0.4">
      <c r="C15" s="27" t="s">
        <v>26</v>
      </c>
      <c r="D15" s="28"/>
      <c r="E15" s="64" t="s">
        <v>28</v>
      </c>
      <c r="F15" s="65"/>
      <c r="G15" s="2" t="s">
        <v>29</v>
      </c>
    </row>
    <row r="16" spans="2:10" s="2" customFormat="1" ht="11.25" customHeight="1" x14ac:dyDescent="0.4"/>
    <row r="17" spans="2:10" s="2" customFormat="1" ht="15.75" customHeight="1" thickBot="1" x14ac:dyDescent="0.45">
      <c r="C17" s="2" t="s">
        <v>57</v>
      </c>
    </row>
    <row r="18" spans="2:10" s="2" customFormat="1" ht="15" customHeight="1" x14ac:dyDescent="0.4">
      <c r="B18" s="57"/>
      <c r="C18" s="32" t="s">
        <v>35</v>
      </c>
      <c r="D18" s="58"/>
      <c r="E18" s="60" t="s">
        <v>0</v>
      </c>
      <c r="F18" s="33" t="s">
        <v>1</v>
      </c>
      <c r="G18" s="33" t="s">
        <v>2</v>
      </c>
      <c r="H18" s="33" t="s">
        <v>3</v>
      </c>
      <c r="I18" s="34" t="s">
        <v>4</v>
      </c>
    </row>
    <row r="19" spans="2:10" s="13" customFormat="1" ht="15" customHeight="1" x14ac:dyDescent="0.4">
      <c r="B19" s="57"/>
      <c r="C19" s="35" t="s">
        <v>20</v>
      </c>
      <c r="D19" s="59"/>
      <c r="E19" s="61"/>
      <c r="F19" s="20" t="s">
        <v>16</v>
      </c>
      <c r="G19" s="20" t="s">
        <v>17</v>
      </c>
      <c r="H19" s="20" t="s">
        <v>18</v>
      </c>
      <c r="I19" s="36" t="s">
        <v>19</v>
      </c>
    </row>
    <row r="20" spans="2:10" s="2" customFormat="1" ht="15.75" customHeight="1" x14ac:dyDescent="0.4">
      <c r="B20" s="57"/>
      <c r="C20" s="51"/>
      <c r="D20" s="7">
        <v>1</v>
      </c>
      <c r="E20" s="3"/>
      <c r="F20" s="3"/>
      <c r="G20" s="3"/>
      <c r="H20" s="6" t="str">
        <f>IFERROR(ROUND(G20/F20,3),"")</f>
        <v/>
      </c>
      <c r="I20" s="66" t="str">
        <f>IF(H20="","",ROUND(AVERAGE(H20:H24),3))</f>
        <v/>
      </c>
    </row>
    <row r="21" spans="2:10" s="2" customFormat="1" ht="15.75" customHeight="1" x14ac:dyDescent="0.4">
      <c r="B21" s="57"/>
      <c r="C21" s="52"/>
      <c r="D21" s="7">
        <v>2</v>
      </c>
      <c r="E21" s="3"/>
      <c r="F21" s="3"/>
      <c r="G21" s="3"/>
      <c r="H21" s="6"/>
      <c r="I21" s="66"/>
    </row>
    <row r="22" spans="2:10" s="2" customFormat="1" ht="15.75" customHeight="1" x14ac:dyDescent="0.4">
      <c r="B22" s="57"/>
      <c r="C22" s="52"/>
      <c r="D22" s="7">
        <v>3</v>
      </c>
      <c r="E22" s="3"/>
      <c r="F22" s="3"/>
      <c r="G22" s="3"/>
      <c r="H22" s="6"/>
      <c r="I22" s="66"/>
      <c r="J22" s="2" t="s">
        <v>43</v>
      </c>
    </row>
    <row r="23" spans="2:10" s="2" customFormat="1" ht="15.75" customHeight="1" thickBot="1" x14ac:dyDescent="0.45">
      <c r="B23" s="57"/>
      <c r="C23" s="52"/>
      <c r="D23" s="7">
        <v>4</v>
      </c>
      <c r="E23" s="3"/>
      <c r="F23" s="3"/>
      <c r="G23" s="3"/>
      <c r="H23" s="6" t="str">
        <f>IFERROR(ROUND(G23/F23,3),"")</f>
        <v/>
      </c>
      <c r="I23" s="66"/>
      <c r="J23" s="2" t="s">
        <v>44</v>
      </c>
    </row>
    <row r="24" spans="2:10" s="2" customFormat="1" ht="15.75" customHeight="1" thickBot="1" x14ac:dyDescent="0.45">
      <c r="B24" s="57"/>
      <c r="C24" s="53"/>
      <c r="D24" s="7">
        <v>5</v>
      </c>
      <c r="E24" s="3"/>
      <c r="F24" s="3"/>
      <c r="G24" s="3"/>
      <c r="H24" s="6" t="str">
        <f t="shared" ref="H24" si="0">IFERROR(ROUND(G24/F24,3),"")</f>
        <v/>
      </c>
      <c r="I24" s="67"/>
      <c r="J24" s="19" t="str">
        <f>IF(I20="","",IF(I20&gt;=0.285,"達成","未達成"))</f>
        <v/>
      </c>
    </row>
    <row r="25" spans="2:10" s="2" customFormat="1" ht="15" customHeight="1" x14ac:dyDescent="0.4">
      <c r="C25" s="32" t="s">
        <v>31</v>
      </c>
      <c r="D25" s="58"/>
      <c r="E25" s="60" t="s">
        <v>0</v>
      </c>
      <c r="F25" s="33" t="s">
        <v>1</v>
      </c>
      <c r="G25" s="33" t="s">
        <v>2</v>
      </c>
      <c r="H25" s="33" t="s">
        <v>3</v>
      </c>
      <c r="I25" s="34" t="s">
        <v>4</v>
      </c>
    </row>
    <row r="26" spans="2:10" s="13" customFormat="1" ht="15" customHeight="1" x14ac:dyDescent="0.4">
      <c r="C26" s="35" t="s">
        <v>20</v>
      </c>
      <c r="D26" s="68"/>
      <c r="E26" s="69"/>
      <c r="F26" s="21" t="s">
        <v>16</v>
      </c>
      <c r="G26" s="21" t="s">
        <v>17</v>
      </c>
      <c r="H26" s="21" t="s">
        <v>18</v>
      </c>
      <c r="I26" s="40" t="s">
        <v>19</v>
      </c>
    </row>
    <row r="27" spans="2:10" s="2" customFormat="1" ht="15.75" customHeight="1" x14ac:dyDescent="0.4">
      <c r="C27" s="51"/>
      <c r="D27" s="7">
        <v>1</v>
      </c>
      <c r="E27" s="3"/>
      <c r="F27" s="3"/>
      <c r="G27" s="3"/>
      <c r="H27" s="6" t="str">
        <f>IFERROR(ROUND(G27/F27,3),"")</f>
        <v/>
      </c>
      <c r="I27" s="66" t="str">
        <f>IF(H27="","",ROUND(AVERAGE(H27:H31),3))</f>
        <v/>
      </c>
    </row>
    <row r="28" spans="2:10" s="2" customFormat="1" ht="15.75" customHeight="1" x14ac:dyDescent="0.4">
      <c r="C28" s="52"/>
      <c r="D28" s="7">
        <v>2</v>
      </c>
      <c r="E28" s="3"/>
      <c r="F28" s="3"/>
      <c r="G28" s="3"/>
      <c r="H28" s="6"/>
      <c r="I28" s="66"/>
    </row>
    <row r="29" spans="2:10" s="2" customFormat="1" ht="15.75" customHeight="1" x14ac:dyDescent="0.4">
      <c r="C29" s="52"/>
      <c r="D29" s="7">
        <v>3</v>
      </c>
      <c r="E29" s="3"/>
      <c r="F29" s="3"/>
      <c r="G29" s="3"/>
      <c r="H29" s="6" t="str">
        <f t="shared" ref="H29:H31" si="1">IFERROR(ROUND(G29/F29,3),"")</f>
        <v/>
      </c>
      <c r="I29" s="66"/>
      <c r="J29" s="2" t="s">
        <v>43</v>
      </c>
    </row>
    <row r="30" spans="2:10" s="2" customFormat="1" ht="15.75" customHeight="1" thickBot="1" x14ac:dyDescent="0.45">
      <c r="C30" s="52"/>
      <c r="D30" s="7">
        <v>4</v>
      </c>
      <c r="E30" s="3"/>
      <c r="F30" s="3"/>
      <c r="G30" s="3"/>
      <c r="H30" s="6" t="str">
        <f t="shared" si="1"/>
        <v/>
      </c>
      <c r="I30" s="67"/>
      <c r="J30" s="2" t="s">
        <v>44</v>
      </c>
    </row>
    <row r="31" spans="2:10" s="2" customFormat="1" ht="15.75" customHeight="1" thickBot="1" x14ac:dyDescent="0.45">
      <c r="C31" s="53"/>
      <c r="D31" s="37">
        <v>5</v>
      </c>
      <c r="E31" s="38"/>
      <c r="F31" s="38"/>
      <c r="G31" s="38"/>
      <c r="H31" s="39" t="str">
        <f t="shared" si="1"/>
        <v/>
      </c>
      <c r="I31" s="70"/>
      <c r="J31" s="19" t="str">
        <f>IF(I27="","",IF(I27&gt;=0.285,"達成","未達成"))</f>
        <v/>
      </c>
    </row>
    <row r="32" spans="2:10" s="2" customFormat="1" ht="15" customHeight="1" x14ac:dyDescent="0.4">
      <c r="C32" s="32" t="s">
        <v>32</v>
      </c>
      <c r="D32" s="58"/>
      <c r="E32" s="60" t="s">
        <v>0</v>
      </c>
      <c r="F32" s="33" t="s">
        <v>1</v>
      </c>
      <c r="G32" s="33" t="s">
        <v>2</v>
      </c>
      <c r="H32" s="33" t="s">
        <v>3</v>
      </c>
      <c r="I32" s="34" t="s">
        <v>4</v>
      </c>
    </row>
    <row r="33" spans="3:13" s="13" customFormat="1" ht="15" customHeight="1" x14ac:dyDescent="0.4">
      <c r="C33" s="35" t="s">
        <v>20</v>
      </c>
      <c r="D33" s="68"/>
      <c r="E33" s="69"/>
      <c r="F33" s="21" t="s">
        <v>16</v>
      </c>
      <c r="G33" s="21" t="s">
        <v>17</v>
      </c>
      <c r="H33" s="21" t="s">
        <v>18</v>
      </c>
      <c r="I33" s="40" t="s">
        <v>19</v>
      </c>
    </row>
    <row r="34" spans="3:13" s="2" customFormat="1" ht="15.75" customHeight="1" x14ac:dyDescent="0.4">
      <c r="C34" s="51"/>
      <c r="D34" s="7">
        <v>1</v>
      </c>
      <c r="E34" s="3"/>
      <c r="F34" s="3"/>
      <c r="G34" s="3"/>
      <c r="H34" s="6" t="str">
        <f>IFERROR(ROUND(G34/F34,3),"")</f>
        <v/>
      </c>
      <c r="I34" s="66" t="str">
        <f>IF(H34="","",ROUND(AVERAGE(H34:H38),3))</f>
        <v/>
      </c>
    </row>
    <row r="35" spans="3:13" s="2" customFormat="1" ht="15.75" customHeight="1" x14ac:dyDescent="0.4">
      <c r="C35" s="52"/>
      <c r="D35" s="7">
        <v>2</v>
      </c>
      <c r="E35" s="3"/>
      <c r="F35" s="3"/>
      <c r="G35" s="3"/>
      <c r="H35" s="6" t="str">
        <f t="shared" ref="H35:H38" si="2">IFERROR(ROUND(G35/F35,3),"")</f>
        <v/>
      </c>
      <c r="I35" s="66"/>
    </row>
    <row r="36" spans="3:13" s="2" customFormat="1" ht="15.75" customHeight="1" x14ac:dyDescent="0.4">
      <c r="C36" s="52"/>
      <c r="D36" s="7">
        <v>3</v>
      </c>
      <c r="E36" s="3"/>
      <c r="F36" s="3"/>
      <c r="G36" s="3"/>
      <c r="H36" s="6" t="str">
        <f t="shared" si="2"/>
        <v/>
      </c>
      <c r="I36" s="67"/>
      <c r="J36" s="2" t="s">
        <v>43</v>
      </c>
    </row>
    <row r="37" spans="3:13" s="2" customFormat="1" ht="15.75" customHeight="1" thickBot="1" x14ac:dyDescent="0.45">
      <c r="C37" s="52"/>
      <c r="D37" s="7">
        <v>4</v>
      </c>
      <c r="E37" s="3"/>
      <c r="F37" s="3"/>
      <c r="G37" s="3"/>
      <c r="H37" s="6" t="str">
        <f t="shared" si="2"/>
        <v/>
      </c>
      <c r="I37" s="67"/>
      <c r="J37" s="2" t="s">
        <v>44</v>
      </c>
      <c r="M37" s="9"/>
    </row>
    <row r="38" spans="3:13" s="2" customFormat="1" ht="15.75" customHeight="1" thickBot="1" x14ac:dyDescent="0.45">
      <c r="C38" s="53"/>
      <c r="D38" s="7">
        <v>5</v>
      </c>
      <c r="E38" s="38"/>
      <c r="F38" s="38"/>
      <c r="G38" s="38"/>
      <c r="H38" s="39" t="str">
        <f t="shared" si="2"/>
        <v/>
      </c>
      <c r="I38" s="70"/>
      <c r="J38" s="19" t="str">
        <f>IF(I34="","",IF(I34&gt;=0.285,"達成","未達成"))</f>
        <v/>
      </c>
    </row>
    <row r="39" spans="3:13" s="2" customFormat="1" ht="15" customHeight="1" x14ac:dyDescent="0.4">
      <c r="C39" s="32" t="s">
        <v>34</v>
      </c>
      <c r="D39" s="58"/>
      <c r="E39" s="60" t="s">
        <v>0</v>
      </c>
      <c r="F39" s="33" t="s">
        <v>1</v>
      </c>
      <c r="G39" s="33" t="s">
        <v>2</v>
      </c>
      <c r="H39" s="33" t="s">
        <v>3</v>
      </c>
      <c r="I39" s="34" t="s">
        <v>4</v>
      </c>
    </row>
    <row r="40" spans="3:13" s="13" customFormat="1" ht="15" customHeight="1" x14ac:dyDescent="0.4">
      <c r="C40" s="35" t="s">
        <v>20</v>
      </c>
      <c r="D40" s="68"/>
      <c r="E40" s="69"/>
      <c r="F40" s="21" t="s">
        <v>16</v>
      </c>
      <c r="G40" s="21" t="s">
        <v>17</v>
      </c>
      <c r="H40" s="21" t="s">
        <v>18</v>
      </c>
      <c r="I40" s="40" t="s">
        <v>19</v>
      </c>
    </row>
    <row r="41" spans="3:13" s="2" customFormat="1" ht="15.75" customHeight="1" x14ac:dyDescent="0.4">
      <c r="C41" s="51"/>
      <c r="D41" s="7">
        <v>1</v>
      </c>
      <c r="E41" s="3"/>
      <c r="F41" s="3"/>
      <c r="G41" s="3"/>
      <c r="H41" s="6" t="str">
        <f>IFERROR(ROUND(G41/F41,3),"")</f>
        <v/>
      </c>
      <c r="I41" s="66" t="str">
        <f>IF(H41="","",ROUND(AVERAGE(H41:H45),3))</f>
        <v/>
      </c>
    </row>
    <row r="42" spans="3:13" s="2" customFormat="1" ht="15.75" customHeight="1" x14ac:dyDescent="0.4">
      <c r="C42" s="52"/>
      <c r="D42" s="7">
        <v>2</v>
      </c>
      <c r="E42" s="3"/>
      <c r="F42" s="3"/>
      <c r="G42" s="3"/>
      <c r="H42" s="6" t="str">
        <f t="shared" ref="H42:H45" si="3">IFERROR(ROUND(G42/F42,3),"")</f>
        <v/>
      </c>
      <c r="I42" s="66"/>
    </row>
    <row r="43" spans="3:13" s="2" customFormat="1" ht="15.75" customHeight="1" x14ac:dyDescent="0.4">
      <c r="C43" s="52"/>
      <c r="D43" s="7">
        <v>3</v>
      </c>
      <c r="E43" s="3"/>
      <c r="F43" s="3"/>
      <c r="G43" s="3"/>
      <c r="H43" s="6" t="str">
        <f t="shared" si="3"/>
        <v/>
      </c>
      <c r="I43" s="67"/>
      <c r="J43" s="2" t="s">
        <v>43</v>
      </c>
    </row>
    <row r="44" spans="3:13" s="2" customFormat="1" ht="15.75" customHeight="1" thickBot="1" x14ac:dyDescent="0.45">
      <c r="C44" s="52"/>
      <c r="D44" s="7">
        <v>4</v>
      </c>
      <c r="E44" s="3"/>
      <c r="F44" s="3"/>
      <c r="G44" s="3"/>
      <c r="H44" s="6" t="str">
        <f t="shared" si="3"/>
        <v/>
      </c>
      <c r="I44" s="67"/>
      <c r="J44" s="2" t="s">
        <v>44</v>
      </c>
      <c r="M44" s="9"/>
    </row>
    <row r="45" spans="3:13" s="2" customFormat="1" ht="15.75" customHeight="1" thickBot="1" x14ac:dyDescent="0.45">
      <c r="C45" s="53"/>
      <c r="D45" s="37">
        <v>5</v>
      </c>
      <c r="E45" s="38"/>
      <c r="F45" s="38"/>
      <c r="G45" s="38"/>
      <c r="H45" s="39" t="str">
        <f t="shared" si="3"/>
        <v/>
      </c>
      <c r="I45" s="70"/>
      <c r="J45" s="19" t="str">
        <f>IF(I41="","",IF(I41&gt;=0.285,"達成","未達成"))</f>
        <v/>
      </c>
    </row>
    <row r="46" spans="3:13" s="2" customFormat="1" ht="15.75" customHeight="1" thickBot="1" x14ac:dyDescent="0.45">
      <c r="C46" s="16"/>
      <c r="D46" s="17"/>
      <c r="E46" s="14"/>
      <c r="F46" s="9"/>
      <c r="H46" s="8" t="s">
        <v>41</v>
      </c>
      <c r="I46" s="46" t="str">
        <f>IF(I20="","",ROUND(AVERAGE(I20,I27,I34,I41),3))</f>
        <v/>
      </c>
      <c r="J46" s="47" t="str">
        <f>IF(I46="","",IF(I46&gt;=0.285,"達成","未達成"))</f>
        <v/>
      </c>
    </row>
    <row r="47" spans="3:13" s="2" customFormat="1" ht="15.75" customHeight="1" x14ac:dyDescent="0.4">
      <c r="C47" s="16"/>
      <c r="D47" s="17"/>
      <c r="E47" s="14"/>
      <c r="F47" s="14"/>
      <c r="G47" s="14"/>
      <c r="H47" s="18"/>
      <c r="I47" s="31"/>
      <c r="J47" s="41"/>
    </row>
    <row r="48" spans="3:13" s="2" customFormat="1" ht="15.75" customHeight="1" thickBot="1" x14ac:dyDescent="0.45">
      <c r="C48" s="2" t="s">
        <v>57</v>
      </c>
    </row>
    <row r="49" spans="2:10" s="2" customFormat="1" ht="15" customHeight="1" x14ac:dyDescent="0.4">
      <c r="B49" s="57"/>
      <c r="C49" s="32" t="s">
        <v>35</v>
      </c>
      <c r="D49" s="58"/>
      <c r="E49" s="60" t="s">
        <v>0</v>
      </c>
      <c r="F49" s="33" t="s">
        <v>1</v>
      </c>
      <c r="G49" s="33" t="s">
        <v>2</v>
      </c>
      <c r="H49" s="33" t="s">
        <v>3</v>
      </c>
      <c r="I49" s="34" t="s">
        <v>4</v>
      </c>
    </row>
    <row r="50" spans="2:10" s="13" customFormat="1" ht="15" customHeight="1" x14ac:dyDescent="0.4">
      <c r="B50" s="57"/>
      <c r="C50" s="35" t="s">
        <v>20</v>
      </c>
      <c r="D50" s="59"/>
      <c r="E50" s="61"/>
      <c r="F50" s="20" t="s">
        <v>16</v>
      </c>
      <c r="G50" s="20" t="s">
        <v>17</v>
      </c>
      <c r="H50" s="20" t="s">
        <v>18</v>
      </c>
      <c r="I50" s="36" t="s">
        <v>19</v>
      </c>
    </row>
    <row r="51" spans="2:10" s="2" customFormat="1" ht="15.75" customHeight="1" x14ac:dyDescent="0.4">
      <c r="B51" s="57"/>
      <c r="C51" s="51"/>
      <c r="D51" s="7">
        <v>1</v>
      </c>
      <c r="E51" s="3"/>
      <c r="F51" s="3"/>
      <c r="G51" s="3"/>
      <c r="H51" s="6" t="str">
        <f>IFERROR(ROUND(G51/F51,3),"")</f>
        <v/>
      </c>
      <c r="I51" s="66" t="str">
        <f>IF(H51="","",ROUND(AVERAGE(H51:H55),3))</f>
        <v/>
      </c>
    </row>
    <row r="52" spans="2:10" s="2" customFormat="1" ht="15.75" customHeight="1" x14ac:dyDescent="0.4">
      <c r="B52" s="57"/>
      <c r="C52" s="52"/>
      <c r="D52" s="7">
        <v>2</v>
      </c>
      <c r="E52" s="3"/>
      <c r="F52" s="3"/>
      <c r="G52" s="3"/>
      <c r="H52" s="6"/>
      <c r="I52" s="66"/>
    </row>
    <row r="53" spans="2:10" s="2" customFormat="1" ht="15.75" customHeight="1" x14ac:dyDescent="0.4">
      <c r="B53" s="57"/>
      <c r="C53" s="52"/>
      <c r="D53" s="7">
        <v>3</v>
      </c>
      <c r="E53" s="3"/>
      <c r="F53" s="3"/>
      <c r="G53" s="3"/>
      <c r="H53" s="6"/>
      <c r="I53" s="66"/>
      <c r="J53" s="2" t="s">
        <v>43</v>
      </c>
    </row>
    <row r="54" spans="2:10" s="2" customFormat="1" ht="15.75" customHeight="1" thickBot="1" x14ac:dyDescent="0.45">
      <c r="B54" s="57"/>
      <c r="C54" s="52"/>
      <c r="D54" s="7">
        <v>4</v>
      </c>
      <c r="E54" s="3"/>
      <c r="F54" s="3"/>
      <c r="G54" s="3"/>
      <c r="H54" s="6" t="str">
        <f>IFERROR(ROUND(G54/F54,3),"")</f>
        <v/>
      </c>
      <c r="I54" s="66"/>
      <c r="J54" s="2" t="s">
        <v>44</v>
      </c>
    </row>
    <row r="55" spans="2:10" s="2" customFormat="1" ht="15.75" customHeight="1" thickBot="1" x14ac:dyDescent="0.45">
      <c r="B55" s="57"/>
      <c r="C55" s="53"/>
      <c r="D55" s="7">
        <v>5</v>
      </c>
      <c r="E55" s="3"/>
      <c r="F55" s="3"/>
      <c r="G55" s="3"/>
      <c r="H55" s="6" t="str">
        <f t="shared" ref="H55" si="4">IFERROR(ROUND(G55/F55,3),"")</f>
        <v/>
      </c>
      <c r="I55" s="67"/>
      <c r="J55" s="19" t="str">
        <f>IF(I51="","",IF(I51&gt;=0.285,"達成","未達成"))</f>
        <v/>
      </c>
    </row>
    <row r="56" spans="2:10" s="2" customFormat="1" ht="15" customHeight="1" x14ac:dyDescent="0.4">
      <c r="C56" s="32" t="s">
        <v>31</v>
      </c>
      <c r="D56" s="58"/>
      <c r="E56" s="60" t="s">
        <v>0</v>
      </c>
      <c r="F56" s="33" t="s">
        <v>1</v>
      </c>
      <c r="G56" s="33" t="s">
        <v>2</v>
      </c>
      <c r="H56" s="33" t="s">
        <v>3</v>
      </c>
      <c r="I56" s="34" t="s">
        <v>4</v>
      </c>
    </row>
    <row r="57" spans="2:10" s="13" customFormat="1" ht="15" customHeight="1" x14ac:dyDescent="0.4">
      <c r="C57" s="35" t="s">
        <v>20</v>
      </c>
      <c r="D57" s="68"/>
      <c r="E57" s="69"/>
      <c r="F57" s="21" t="s">
        <v>16</v>
      </c>
      <c r="G57" s="21" t="s">
        <v>17</v>
      </c>
      <c r="H57" s="21" t="s">
        <v>18</v>
      </c>
      <c r="I57" s="40" t="s">
        <v>19</v>
      </c>
    </row>
    <row r="58" spans="2:10" s="2" customFormat="1" ht="15.75" customHeight="1" x14ac:dyDescent="0.4">
      <c r="C58" s="51"/>
      <c r="D58" s="7">
        <v>1</v>
      </c>
      <c r="E58" s="3"/>
      <c r="F58" s="3"/>
      <c r="G58" s="3"/>
      <c r="H58" s="6" t="str">
        <f>IFERROR(ROUND(G58/F58,3),"")</f>
        <v/>
      </c>
      <c r="I58" s="66" t="str">
        <f>IF(H58="","",ROUND(AVERAGE(H58:H62),3))</f>
        <v/>
      </c>
    </row>
    <row r="59" spans="2:10" s="2" customFormat="1" ht="15.75" customHeight="1" x14ac:dyDescent="0.4">
      <c r="C59" s="52"/>
      <c r="D59" s="7">
        <v>2</v>
      </c>
      <c r="E59" s="3"/>
      <c r="F59" s="3"/>
      <c r="G59" s="3"/>
      <c r="H59" s="6"/>
      <c r="I59" s="66"/>
    </row>
    <row r="60" spans="2:10" s="2" customFormat="1" ht="15.75" customHeight="1" x14ac:dyDescent="0.4">
      <c r="C60" s="52"/>
      <c r="D60" s="7">
        <v>3</v>
      </c>
      <c r="E60" s="3"/>
      <c r="F60" s="3"/>
      <c r="G60" s="3"/>
      <c r="H60" s="6" t="str">
        <f t="shared" ref="H60:H62" si="5">IFERROR(ROUND(G60/F60,3),"")</f>
        <v/>
      </c>
      <c r="I60" s="66"/>
      <c r="J60" s="2" t="s">
        <v>43</v>
      </c>
    </row>
    <row r="61" spans="2:10" s="2" customFormat="1" ht="15.75" customHeight="1" thickBot="1" x14ac:dyDescent="0.45">
      <c r="C61" s="52"/>
      <c r="D61" s="7">
        <v>4</v>
      </c>
      <c r="E61" s="3"/>
      <c r="F61" s="3"/>
      <c r="G61" s="3"/>
      <c r="H61" s="6" t="str">
        <f t="shared" si="5"/>
        <v/>
      </c>
      <c r="I61" s="67"/>
      <c r="J61" s="2" t="s">
        <v>44</v>
      </c>
    </row>
    <row r="62" spans="2:10" s="2" customFormat="1" ht="15.75" customHeight="1" thickBot="1" x14ac:dyDescent="0.45">
      <c r="C62" s="53"/>
      <c r="D62" s="37">
        <v>5</v>
      </c>
      <c r="E62" s="38"/>
      <c r="F62" s="38"/>
      <c r="G62" s="38"/>
      <c r="H62" s="39" t="str">
        <f t="shared" si="5"/>
        <v/>
      </c>
      <c r="I62" s="70"/>
      <c r="J62" s="19" t="str">
        <f>IF(I58="","",IF(I58&gt;=0.285,"達成","未達成"))</f>
        <v/>
      </c>
    </row>
    <row r="63" spans="2:10" s="2" customFormat="1" ht="15" customHeight="1" x14ac:dyDescent="0.4">
      <c r="C63" s="32" t="s">
        <v>32</v>
      </c>
      <c r="D63" s="58"/>
      <c r="E63" s="60" t="s">
        <v>0</v>
      </c>
      <c r="F63" s="33" t="s">
        <v>1</v>
      </c>
      <c r="G63" s="33" t="s">
        <v>2</v>
      </c>
      <c r="H63" s="33" t="s">
        <v>3</v>
      </c>
      <c r="I63" s="34" t="s">
        <v>4</v>
      </c>
    </row>
    <row r="64" spans="2:10" s="13" customFormat="1" ht="15" customHeight="1" x14ac:dyDescent="0.4">
      <c r="C64" s="35" t="s">
        <v>20</v>
      </c>
      <c r="D64" s="68"/>
      <c r="E64" s="69"/>
      <c r="F64" s="21" t="s">
        <v>16</v>
      </c>
      <c r="G64" s="21" t="s">
        <v>17</v>
      </c>
      <c r="H64" s="21" t="s">
        <v>18</v>
      </c>
      <c r="I64" s="40" t="s">
        <v>19</v>
      </c>
    </row>
    <row r="65" spans="2:13" s="2" customFormat="1" ht="15.75" customHeight="1" x14ac:dyDescent="0.4">
      <c r="C65" s="51"/>
      <c r="D65" s="7">
        <v>1</v>
      </c>
      <c r="E65" s="3"/>
      <c r="F65" s="3"/>
      <c r="G65" s="3"/>
      <c r="H65" s="6" t="str">
        <f>IFERROR(ROUND(G65/F65,3),"")</f>
        <v/>
      </c>
      <c r="I65" s="66" t="str">
        <f>IF(H65="","",ROUND(AVERAGE(H65:H69),3))</f>
        <v/>
      </c>
    </row>
    <row r="66" spans="2:13" s="2" customFormat="1" ht="15.75" customHeight="1" x14ac:dyDescent="0.4">
      <c r="C66" s="52"/>
      <c r="D66" s="7">
        <v>2</v>
      </c>
      <c r="E66" s="3"/>
      <c r="F66" s="3"/>
      <c r="G66" s="3"/>
      <c r="H66" s="6" t="str">
        <f t="shared" ref="H66:H69" si="6">IFERROR(ROUND(G66/F66,3),"")</f>
        <v/>
      </c>
      <c r="I66" s="66"/>
    </row>
    <row r="67" spans="2:13" s="2" customFormat="1" ht="15.75" customHeight="1" x14ac:dyDescent="0.4">
      <c r="C67" s="52"/>
      <c r="D67" s="7">
        <v>3</v>
      </c>
      <c r="E67" s="3"/>
      <c r="F67" s="3"/>
      <c r="G67" s="3"/>
      <c r="H67" s="6" t="str">
        <f t="shared" si="6"/>
        <v/>
      </c>
      <c r="I67" s="67"/>
      <c r="J67" s="2" t="s">
        <v>43</v>
      </c>
    </row>
    <row r="68" spans="2:13" s="2" customFormat="1" ht="15.75" customHeight="1" thickBot="1" x14ac:dyDescent="0.45">
      <c r="C68" s="52"/>
      <c r="D68" s="7">
        <v>4</v>
      </c>
      <c r="E68" s="3"/>
      <c r="F68" s="3"/>
      <c r="G68" s="3"/>
      <c r="H68" s="6" t="str">
        <f t="shared" si="6"/>
        <v/>
      </c>
      <c r="I68" s="67"/>
      <c r="J68" s="2" t="s">
        <v>44</v>
      </c>
      <c r="M68" s="9"/>
    </row>
    <row r="69" spans="2:13" s="2" customFormat="1" ht="15.75" customHeight="1" thickBot="1" x14ac:dyDescent="0.45">
      <c r="C69" s="53"/>
      <c r="D69" s="7">
        <v>5</v>
      </c>
      <c r="E69" s="38"/>
      <c r="F69" s="38"/>
      <c r="G69" s="38"/>
      <c r="H69" s="39" t="str">
        <f t="shared" si="6"/>
        <v/>
      </c>
      <c r="I69" s="70"/>
      <c r="J69" s="19" t="str">
        <f>IF(I65="","",IF(I65&gt;=0.285,"達成","未達成"))</f>
        <v/>
      </c>
    </row>
    <row r="70" spans="2:13" s="2" customFormat="1" ht="15" customHeight="1" x14ac:dyDescent="0.4">
      <c r="C70" s="32" t="s">
        <v>34</v>
      </c>
      <c r="D70" s="58"/>
      <c r="E70" s="60" t="s">
        <v>0</v>
      </c>
      <c r="F70" s="33" t="s">
        <v>1</v>
      </c>
      <c r="G70" s="33" t="s">
        <v>2</v>
      </c>
      <c r="H70" s="33" t="s">
        <v>3</v>
      </c>
      <c r="I70" s="34" t="s">
        <v>4</v>
      </c>
    </row>
    <row r="71" spans="2:13" s="13" customFormat="1" ht="15" customHeight="1" x14ac:dyDescent="0.4">
      <c r="C71" s="35" t="s">
        <v>20</v>
      </c>
      <c r="D71" s="68"/>
      <c r="E71" s="69"/>
      <c r="F71" s="21" t="s">
        <v>16</v>
      </c>
      <c r="G71" s="21" t="s">
        <v>17</v>
      </c>
      <c r="H71" s="21" t="s">
        <v>18</v>
      </c>
      <c r="I71" s="40" t="s">
        <v>19</v>
      </c>
    </row>
    <row r="72" spans="2:13" s="2" customFormat="1" ht="15.75" customHeight="1" x14ac:dyDescent="0.4">
      <c r="C72" s="51"/>
      <c r="D72" s="7">
        <v>1</v>
      </c>
      <c r="E72" s="3"/>
      <c r="F72" s="3"/>
      <c r="G72" s="3"/>
      <c r="H72" s="6" t="str">
        <f>IFERROR(ROUND(G72/F72,3),"")</f>
        <v/>
      </c>
      <c r="I72" s="66" t="str">
        <f>IF(H72="","",ROUND(AVERAGE(H72:H76),3))</f>
        <v/>
      </c>
    </row>
    <row r="73" spans="2:13" s="2" customFormat="1" ht="15.75" customHeight="1" x14ac:dyDescent="0.4">
      <c r="C73" s="52"/>
      <c r="D73" s="7">
        <v>2</v>
      </c>
      <c r="E73" s="3"/>
      <c r="F73" s="3"/>
      <c r="G73" s="3"/>
      <c r="H73" s="6" t="str">
        <f t="shared" ref="H73:H76" si="7">IFERROR(ROUND(G73/F73,3),"")</f>
        <v/>
      </c>
      <c r="I73" s="66"/>
    </row>
    <row r="74" spans="2:13" s="2" customFormat="1" ht="15.75" customHeight="1" x14ac:dyDescent="0.4">
      <c r="C74" s="52"/>
      <c r="D74" s="7">
        <v>3</v>
      </c>
      <c r="E74" s="3"/>
      <c r="F74" s="3"/>
      <c r="G74" s="3"/>
      <c r="H74" s="6" t="str">
        <f t="shared" si="7"/>
        <v/>
      </c>
      <c r="I74" s="67"/>
      <c r="J74" s="2" t="s">
        <v>43</v>
      </c>
    </row>
    <row r="75" spans="2:13" s="2" customFormat="1" ht="15.75" customHeight="1" thickBot="1" x14ac:dyDescent="0.45">
      <c r="C75" s="52"/>
      <c r="D75" s="7">
        <v>4</v>
      </c>
      <c r="E75" s="3"/>
      <c r="F75" s="3"/>
      <c r="G75" s="3"/>
      <c r="H75" s="6" t="str">
        <f t="shared" si="7"/>
        <v/>
      </c>
      <c r="I75" s="67"/>
      <c r="J75" s="2" t="s">
        <v>44</v>
      </c>
      <c r="M75" s="9"/>
    </row>
    <row r="76" spans="2:13" s="2" customFormat="1" ht="15.75" customHeight="1" thickBot="1" x14ac:dyDescent="0.45">
      <c r="C76" s="53"/>
      <c r="D76" s="37">
        <v>5</v>
      </c>
      <c r="E76" s="38"/>
      <c r="F76" s="38"/>
      <c r="G76" s="38"/>
      <c r="H76" s="39" t="str">
        <f t="shared" si="7"/>
        <v/>
      </c>
      <c r="I76" s="70"/>
      <c r="J76" s="19" t="str">
        <f>IF(I72="","",IF(I72&gt;=0.285,"達成","未達成"))</f>
        <v/>
      </c>
    </row>
    <row r="77" spans="2:13" s="2" customFormat="1" ht="15.75" customHeight="1" thickBot="1" x14ac:dyDescent="0.45">
      <c r="C77" s="16"/>
      <c r="D77" s="17"/>
      <c r="E77" s="14"/>
      <c r="F77" s="9"/>
      <c r="H77" s="8" t="s">
        <v>41</v>
      </c>
      <c r="I77" s="46" t="str">
        <f>IF(I51="","",ROUND(AVERAGE(I51,I58,I65,I72),3))</f>
        <v/>
      </c>
      <c r="J77" s="47" t="str">
        <f>IF(I77="","",IF(I77&gt;=0.285,"達成","未達成"))</f>
        <v/>
      </c>
    </row>
    <row r="78" spans="2:13" s="2" customFormat="1" ht="14.25" x14ac:dyDescent="0.4">
      <c r="D78" s="8"/>
      <c r="I78" s="10"/>
    </row>
    <row r="79" spans="2:13" s="2" customFormat="1" ht="15.75" customHeight="1" thickBot="1" x14ac:dyDescent="0.45">
      <c r="C79" s="2" t="s">
        <v>57</v>
      </c>
    </row>
    <row r="80" spans="2:13" s="2" customFormat="1" ht="15" customHeight="1" x14ac:dyDescent="0.4">
      <c r="B80" s="57"/>
      <c r="C80" s="32" t="s">
        <v>35</v>
      </c>
      <c r="D80" s="58"/>
      <c r="E80" s="60" t="s">
        <v>0</v>
      </c>
      <c r="F80" s="33" t="s">
        <v>1</v>
      </c>
      <c r="G80" s="33" t="s">
        <v>2</v>
      </c>
      <c r="H80" s="33" t="s">
        <v>3</v>
      </c>
      <c r="I80" s="34" t="s">
        <v>4</v>
      </c>
    </row>
    <row r="81" spans="2:10" s="13" customFormat="1" ht="15" customHeight="1" x14ac:dyDescent="0.4">
      <c r="B81" s="57"/>
      <c r="C81" s="35" t="s">
        <v>20</v>
      </c>
      <c r="D81" s="59"/>
      <c r="E81" s="61"/>
      <c r="F81" s="20" t="s">
        <v>16</v>
      </c>
      <c r="G81" s="20" t="s">
        <v>17</v>
      </c>
      <c r="H81" s="20" t="s">
        <v>18</v>
      </c>
      <c r="I81" s="36" t="s">
        <v>19</v>
      </c>
    </row>
    <row r="82" spans="2:10" s="2" customFormat="1" ht="15.75" customHeight="1" x14ac:dyDescent="0.4">
      <c r="B82" s="57"/>
      <c r="C82" s="51"/>
      <c r="D82" s="7">
        <v>1</v>
      </c>
      <c r="E82" s="3"/>
      <c r="F82" s="3"/>
      <c r="G82" s="3"/>
      <c r="H82" s="6" t="str">
        <f>IFERROR(ROUND(G82/F82,3),"")</f>
        <v/>
      </c>
      <c r="I82" s="66" t="str">
        <f>IF(H82="","",ROUND(AVERAGE(H82:H86),3))</f>
        <v/>
      </c>
    </row>
    <row r="83" spans="2:10" s="2" customFormat="1" ht="15.75" customHeight="1" x14ac:dyDescent="0.4">
      <c r="B83" s="57"/>
      <c r="C83" s="52"/>
      <c r="D83" s="7">
        <v>2</v>
      </c>
      <c r="E83" s="3"/>
      <c r="F83" s="3"/>
      <c r="G83" s="3"/>
      <c r="H83" s="6"/>
      <c r="I83" s="66"/>
    </row>
    <row r="84" spans="2:10" s="2" customFormat="1" ht="15.75" customHeight="1" x14ac:dyDescent="0.4">
      <c r="B84" s="57"/>
      <c r="C84" s="52"/>
      <c r="D84" s="7">
        <v>3</v>
      </c>
      <c r="E84" s="3"/>
      <c r="F84" s="3"/>
      <c r="G84" s="3"/>
      <c r="H84" s="6"/>
      <c r="I84" s="66"/>
      <c r="J84" s="2" t="s">
        <v>43</v>
      </c>
    </row>
    <row r="85" spans="2:10" s="2" customFormat="1" ht="15.75" customHeight="1" thickBot="1" x14ac:dyDescent="0.45">
      <c r="B85" s="57"/>
      <c r="C85" s="52"/>
      <c r="D85" s="7">
        <v>4</v>
      </c>
      <c r="E85" s="3"/>
      <c r="F85" s="3"/>
      <c r="G85" s="3"/>
      <c r="H85" s="6" t="str">
        <f>IFERROR(ROUND(G85/F85,3),"")</f>
        <v/>
      </c>
      <c r="I85" s="66"/>
      <c r="J85" s="2" t="s">
        <v>44</v>
      </c>
    </row>
    <row r="86" spans="2:10" s="2" customFormat="1" ht="15.75" customHeight="1" thickBot="1" x14ac:dyDescent="0.45">
      <c r="B86" s="57"/>
      <c r="C86" s="53"/>
      <c r="D86" s="7">
        <v>5</v>
      </c>
      <c r="E86" s="3"/>
      <c r="F86" s="3"/>
      <c r="G86" s="3"/>
      <c r="H86" s="6" t="str">
        <f t="shared" ref="H86" si="8">IFERROR(ROUND(G86/F86,3),"")</f>
        <v/>
      </c>
      <c r="I86" s="67"/>
      <c r="J86" s="19" t="str">
        <f>IF(I82="","",IF(I82&gt;=0.285,"達成","未達成"))</f>
        <v/>
      </c>
    </row>
    <row r="87" spans="2:10" s="2" customFormat="1" ht="15" customHeight="1" x14ac:dyDescent="0.4">
      <c r="C87" s="32" t="s">
        <v>31</v>
      </c>
      <c r="D87" s="58"/>
      <c r="E87" s="60" t="s">
        <v>0</v>
      </c>
      <c r="F87" s="33" t="s">
        <v>1</v>
      </c>
      <c r="G87" s="33" t="s">
        <v>2</v>
      </c>
      <c r="H87" s="33" t="s">
        <v>3</v>
      </c>
      <c r="I87" s="34" t="s">
        <v>4</v>
      </c>
    </row>
    <row r="88" spans="2:10" s="13" customFormat="1" ht="15" customHeight="1" x14ac:dyDescent="0.4">
      <c r="C88" s="35" t="s">
        <v>20</v>
      </c>
      <c r="D88" s="68"/>
      <c r="E88" s="69"/>
      <c r="F88" s="21" t="s">
        <v>16</v>
      </c>
      <c r="G88" s="21" t="s">
        <v>17</v>
      </c>
      <c r="H88" s="21" t="s">
        <v>18</v>
      </c>
      <c r="I88" s="40" t="s">
        <v>19</v>
      </c>
    </row>
    <row r="89" spans="2:10" s="2" customFormat="1" ht="15.75" customHeight="1" x14ac:dyDescent="0.4">
      <c r="C89" s="51"/>
      <c r="D89" s="7">
        <v>1</v>
      </c>
      <c r="E89" s="3"/>
      <c r="F89" s="3"/>
      <c r="G89" s="3"/>
      <c r="H89" s="6" t="str">
        <f>IFERROR(ROUND(G89/F89,3),"")</f>
        <v/>
      </c>
      <c r="I89" s="66" t="str">
        <f>IF(H89="","",ROUND(AVERAGE(H89:H93),3))</f>
        <v/>
      </c>
    </row>
    <row r="90" spans="2:10" s="2" customFormat="1" ht="15.75" customHeight="1" x14ac:dyDescent="0.4">
      <c r="C90" s="52"/>
      <c r="D90" s="7">
        <v>2</v>
      </c>
      <c r="E90" s="3"/>
      <c r="F90" s="3"/>
      <c r="G90" s="3"/>
      <c r="H90" s="6"/>
      <c r="I90" s="66"/>
    </row>
    <row r="91" spans="2:10" s="2" customFormat="1" ht="15.75" customHeight="1" x14ac:dyDescent="0.4">
      <c r="C91" s="52"/>
      <c r="D91" s="7">
        <v>3</v>
      </c>
      <c r="E91" s="3"/>
      <c r="F91" s="3"/>
      <c r="G91" s="3"/>
      <c r="H91" s="6" t="str">
        <f t="shared" ref="H91:H93" si="9">IFERROR(ROUND(G91/F91,3),"")</f>
        <v/>
      </c>
      <c r="I91" s="66"/>
      <c r="J91" s="2" t="s">
        <v>43</v>
      </c>
    </row>
    <row r="92" spans="2:10" s="2" customFormat="1" ht="15.75" customHeight="1" thickBot="1" x14ac:dyDescent="0.45">
      <c r="C92" s="52"/>
      <c r="D92" s="7">
        <v>4</v>
      </c>
      <c r="E92" s="3"/>
      <c r="F92" s="3"/>
      <c r="G92" s="3"/>
      <c r="H92" s="6" t="str">
        <f t="shared" si="9"/>
        <v/>
      </c>
      <c r="I92" s="67"/>
      <c r="J92" s="2" t="s">
        <v>44</v>
      </c>
    </row>
    <row r="93" spans="2:10" s="2" customFormat="1" ht="15.75" customHeight="1" thickBot="1" x14ac:dyDescent="0.45">
      <c r="C93" s="53"/>
      <c r="D93" s="37">
        <v>5</v>
      </c>
      <c r="E93" s="38"/>
      <c r="F93" s="38"/>
      <c r="G93" s="38"/>
      <c r="H93" s="39" t="str">
        <f t="shared" si="9"/>
        <v/>
      </c>
      <c r="I93" s="70"/>
      <c r="J93" s="19" t="str">
        <f>IF(I89="","",IF(I89&gt;=0.285,"達成","未達成"))</f>
        <v/>
      </c>
    </row>
    <row r="94" spans="2:10" s="2" customFormat="1" ht="15" customHeight="1" x14ac:dyDescent="0.4">
      <c r="C94" s="32" t="s">
        <v>32</v>
      </c>
      <c r="D94" s="58"/>
      <c r="E94" s="60" t="s">
        <v>0</v>
      </c>
      <c r="F94" s="33" t="s">
        <v>1</v>
      </c>
      <c r="G94" s="33" t="s">
        <v>2</v>
      </c>
      <c r="H94" s="33" t="s">
        <v>3</v>
      </c>
      <c r="I94" s="34" t="s">
        <v>4</v>
      </c>
    </row>
    <row r="95" spans="2:10" s="13" customFormat="1" ht="15" customHeight="1" x14ac:dyDescent="0.4">
      <c r="C95" s="35" t="s">
        <v>20</v>
      </c>
      <c r="D95" s="68"/>
      <c r="E95" s="69"/>
      <c r="F95" s="21" t="s">
        <v>16</v>
      </c>
      <c r="G95" s="21" t="s">
        <v>17</v>
      </c>
      <c r="H95" s="21" t="s">
        <v>18</v>
      </c>
      <c r="I95" s="40" t="s">
        <v>19</v>
      </c>
    </row>
    <row r="96" spans="2:10" s="2" customFormat="1" ht="15.75" customHeight="1" x14ac:dyDescent="0.4">
      <c r="C96" s="51"/>
      <c r="D96" s="7">
        <v>1</v>
      </c>
      <c r="E96" s="3"/>
      <c r="F96" s="3"/>
      <c r="G96" s="3"/>
      <c r="H96" s="6" t="str">
        <f>IFERROR(ROUND(G96/F96,3),"")</f>
        <v/>
      </c>
      <c r="I96" s="66" t="str">
        <f>IF(H96="","",ROUND(AVERAGE(H96:H100),3))</f>
        <v/>
      </c>
    </row>
    <row r="97" spans="2:13" s="2" customFormat="1" ht="15.75" customHeight="1" x14ac:dyDescent="0.4">
      <c r="C97" s="52"/>
      <c r="D97" s="7">
        <v>2</v>
      </c>
      <c r="E97" s="3"/>
      <c r="F97" s="3"/>
      <c r="G97" s="3"/>
      <c r="H97" s="6" t="str">
        <f t="shared" ref="H97:H100" si="10">IFERROR(ROUND(G97/F97,3),"")</f>
        <v/>
      </c>
      <c r="I97" s="66"/>
    </row>
    <row r="98" spans="2:13" s="2" customFormat="1" ht="15.75" customHeight="1" x14ac:dyDescent="0.4">
      <c r="C98" s="52"/>
      <c r="D98" s="7">
        <v>3</v>
      </c>
      <c r="E98" s="3"/>
      <c r="F98" s="3"/>
      <c r="G98" s="3"/>
      <c r="H98" s="6" t="str">
        <f t="shared" si="10"/>
        <v/>
      </c>
      <c r="I98" s="67"/>
      <c r="J98" s="2" t="s">
        <v>43</v>
      </c>
    </row>
    <row r="99" spans="2:13" s="2" customFormat="1" ht="15.75" customHeight="1" thickBot="1" x14ac:dyDescent="0.45">
      <c r="C99" s="52"/>
      <c r="D99" s="7">
        <v>4</v>
      </c>
      <c r="E99" s="3"/>
      <c r="F99" s="3"/>
      <c r="G99" s="3"/>
      <c r="H99" s="6" t="str">
        <f t="shared" si="10"/>
        <v/>
      </c>
      <c r="I99" s="67"/>
      <c r="J99" s="2" t="s">
        <v>44</v>
      </c>
      <c r="M99" s="9"/>
    </row>
    <row r="100" spans="2:13" s="2" customFormat="1" ht="15.75" customHeight="1" thickBot="1" x14ac:dyDescent="0.45">
      <c r="C100" s="53"/>
      <c r="D100" s="7">
        <v>5</v>
      </c>
      <c r="E100" s="38"/>
      <c r="F100" s="38"/>
      <c r="G100" s="38"/>
      <c r="H100" s="39" t="str">
        <f t="shared" si="10"/>
        <v/>
      </c>
      <c r="I100" s="70"/>
      <c r="J100" s="19" t="str">
        <f>IF(I96="","",IF(I96&gt;=0.285,"達成","未達成"))</f>
        <v/>
      </c>
    </row>
    <row r="101" spans="2:13" s="2" customFormat="1" ht="15" customHeight="1" x14ac:dyDescent="0.4">
      <c r="C101" s="32" t="s">
        <v>34</v>
      </c>
      <c r="D101" s="58"/>
      <c r="E101" s="60" t="s">
        <v>0</v>
      </c>
      <c r="F101" s="33" t="s">
        <v>1</v>
      </c>
      <c r="G101" s="33" t="s">
        <v>2</v>
      </c>
      <c r="H101" s="33" t="s">
        <v>3</v>
      </c>
      <c r="I101" s="34" t="s">
        <v>4</v>
      </c>
    </row>
    <row r="102" spans="2:13" s="13" customFormat="1" ht="15" customHeight="1" x14ac:dyDescent="0.4">
      <c r="C102" s="35" t="s">
        <v>20</v>
      </c>
      <c r="D102" s="68"/>
      <c r="E102" s="69"/>
      <c r="F102" s="21" t="s">
        <v>16</v>
      </c>
      <c r="G102" s="21" t="s">
        <v>17</v>
      </c>
      <c r="H102" s="21" t="s">
        <v>18</v>
      </c>
      <c r="I102" s="40" t="s">
        <v>19</v>
      </c>
    </row>
    <row r="103" spans="2:13" s="2" customFormat="1" ht="15.75" customHeight="1" x14ac:dyDescent="0.4">
      <c r="C103" s="51"/>
      <c r="D103" s="7">
        <v>1</v>
      </c>
      <c r="E103" s="3"/>
      <c r="F103" s="3"/>
      <c r="G103" s="3"/>
      <c r="H103" s="6" t="str">
        <f>IFERROR(ROUND(G103/F103,3),"")</f>
        <v/>
      </c>
      <c r="I103" s="66" t="str">
        <f>IF(H103="","",ROUND(AVERAGE(H103:H107),3))</f>
        <v/>
      </c>
    </row>
    <row r="104" spans="2:13" s="2" customFormat="1" ht="15.75" customHeight="1" x14ac:dyDescent="0.4">
      <c r="C104" s="52"/>
      <c r="D104" s="7">
        <v>2</v>
      </c>
      <c r="E104" s="3"/>
      <c r="F104" s="3"/>
      <c r="G104" s="3"/>
      <c r="H104" s="6" t="str">
        <f t="shared" ref="H104:H107" si="11">IFERROR(ROUND(G104/F104,3),"")</f>
        <v/>
      </c>
      <c r="I104" s="66"/>
    </row>
    <row r="105" spans="2:13" s="2" customFormat="1" ht="15.75" customHeight="1" x14ac:dyDescent="0.4">
      <c r="C105" s="52"/>
      <c r="D105" s="7">
        <v>3</v>
      </c>
      <c r="E105" s="3"/>
      <c r="F105" s="3"/>
      <c r="G105" s="3"/>
      <c r="H105" s="6" t="str">
        <f t="shared" si="11"/>
        <v/>
      </c>
      <c r="I105" s="67"/>
      <c r="J105" s="2" t="s">
        <v>43</v>
      </c>
    </row>
    <row r="106" spans="2:13" s="2" customFormat="1" ht="15.75" customHeight="1" thickBot="1" x14ac:dyDescent="0.45">
      <c r="C106" s="52"/>
      <c r="D106" s="7">
        <v>4</v>
      </c>
      <c r="E106" s="3"/>
      <c r="F106" s="3"/>
      <c r="G106" s="3"/>
      <c r="H106" s="6" t="str">
        <f t="shared" si="11"/>
        <v/>
      </c>
      <c r="I106" s="67"/>
      <c r="J106" s="2" t="s">
        <v>44</v>
      </c>
      <c r="M106" s="9"/>
    </row>
    <row r="107" spans="2:13" s="2" customFormat="1" ht="15.75" customHeight="1" thickBot="1" x14ac:dyDescent="0.45">
      <c r="C107" s="53"/>
      <c r="D107" s="37">
        <v>5</v>
      </c>
      <c r="E107" s="38"/>
      <c r="F107" s="38"/>
      <c r="G107" s="38"/>
      <c r="H107" s="39" t="str">
        <f t="shared" si="11"/>
        <v/>
      </c>
      <c r="I107" s="70"/>
      <c r="J107" s="19" t="str">
        <f>IF(I103="","",IF(I103&gt;=0.285,"達成","未達成"))</f>
        <v/>
      </c>
    </row>
    <row r="108" spans="2:13" s="2" customFormat="1" ht="15.75" customHeight="1" thickBot="1" x14ac:dyDescent="0.45">
      <c r="C108" s="16"/>
      <c r="D108" s="17"/>
      <c r="E108" s="14"/>
      <c r="F108" s="9"/>
      <c r="H108" s="8" t="s">
        <v>41</v>
      </c>
      <c r="I108" s="46" t="str">
        <f>IF(I82="","",ROUND(AVERAGE(I82,I89,I96,I103),3))</f>
        <v/>
      </c>
      <c r="J108" s="47" t="str">
        <f>IF(I108="","",IF(I108&gt;=0.285,"達成","未達成"))</f>
        <v/>
      </c>
    </row>
    <row r="109" spans="2:13" s="2" customFormat="1" ht="15.75" customHeight="1" x14ac:dyDescent="0.4">
      <c r="C109" s="16"/>
      <c r="D109" s="17"/>
      <c r="E109" s="14"/>
      <c r="F109" s="14"/>
      <c r="G109" s="14"/>
      <c r="H109" s="18"/>
      <c r="I109" s="31"/>
      <c r="J109" s="41"/>
    </row>
    <row r="110" spans="2:13" s="2" customFormat="1" ht="15.75" customHeight="1" thickBot="1" x14ac:dyDescent="0.45">
      <c r="C110" s="2" t="s">
        <v>57</v>
      </c>
    </row>
    <row r="111" spans="2:13" s="2" customFormat="1" ht="15" customHeight="1" x14ac:dyDescent="0.4">
      <c r="B111" s="57"/>
      <c r="C111" s="32" t="s">
        <v>35</v>
      </c>
      <c r="D111" s="58"/>
      <c r="E111" s="60" t="s">
        <v>0</v>
      </c>
      <c r="F111" s="33" t="s">
        <v>1</v>
      </c>
      <c r="G111" s="33" t="s">
        <v>2</v>
      </c>
      <c r="H111" s="33" t="s">
        <v>3</v>
      </c>
      <c r="I111" s="34" t="s">
        <v>4</v>
      </c>
    </row>
    <row r="112" spans="2:13" s="13" customFormat="1" ht="15" customHeight="1" x14ac:dyDescent="0.4">
      <c r="B112" s="57"/>
      <c r="C112" s="35" t="s">
        <v>20</v>
      </c>
      <c r="D112" s="59"/>
      <c r="E112" s="61"/>
      <c r="F112" s="20" t="s">
        <v>16</v>
      </c>
      <c r="G112" s="20" t="s">
        <v>17</v>
      </c>
      <c r="H112" s="20" t="s">
        <v>18</v>
      </c>
      <c r="I112" s="36" t="s">
        <v>19</v>
      </c>
    </row>
    <row r="113" spans="2:10" s="2" customFormat="1" ht="15.75" customHeight="1" x14ac:dyDescent="0.4">
      <c r="B113" s="57"/>
      <c r="C113" s="51"/>
      <c r="D113" s="7">
        <v>1</v>
      </c>
      <c r="E113" s="3"/>
      <c r="F113" s="3"/>
      <c r="G113" s="3"/>
      <c r="H113" s="6" t="str">
        <f>IFERROR(ROUND(G113/F113,3),"")</f>
        <v/>
      </c>
      <c r="I113" s="66" t="str">
        <f>IF(H113="","",ROUND(AVERAGE(H113:H117),3))</f>
        <v/>
      </c>
    </row>
    <row r="114" spans="2:10" s="2" customFormat="1" ht="15.75" customHeight="1" x14ac:dyDescent="0.4">
      <c r="B114" s="57"/>
      <c r="C114" s="52"/>
      <c r="D114" s="7">
        <v>2</v>
      </c>
      <c r="E114" s="3"/>
      <c r="F114" s="3"/>
      <c r="G114" s="3"/>
      <c r="H114" s="6"/>
      <c r="I114" s="66"/>
    </row>
    <row r="115" spans="2:10" s="2" customFormat="1" ht="15.75" customHeight="1" x14ac:dyDescent="0.4">
      <c r="B115" s="57"/>
      <c r="C115" s="52"/>
      <c r="D115" s="7">
        <v>3</v>
      </c>
      <c r="E115" s="3"/>
      <c r="F115" s="3"/>
      <c r="G115" s="3"/>
      <c r="H115" s="6"/>
      <c r="I115" s="66"/>
      <c r="J115" s="2" t="s">
        <v>43</v>
      </c>
    </row>
    <row r="116" spans="2:10" s="2" customFormat="1" ht="15.75" customHeight="1" thickBot="1" x14ac:dyDescent="0.45">
      <c r="B116" s="57"/>
      <c r="C116" s="52"/>
      <c r="D116" s="7">
        <v>4</v>
      </c>
      <c r="E116" s="3"/>
      <c r="F116" s="3"/>
      <c r="G116" s="3"/>
      <c r="H116" s="6" t="str">
        <f>IFERROR(ROUND(G116/F116,3),"")</f>
        <v/>
      </c>
      <c r="I116" s="66"/>
      <c r="J116" s="2" t="s">
        <v>44</v>
      </c>
    </row>
    <row r="117" spans="2:10" s="2" customFormat="1" ht="15.75" customHeight="1" thickBot="1" x14ac:dyDescent="0.45">
      <c r="B117" s="57"/>
      <c r="C117" s="53"/>
      <c r="D117" s="7">
        <v>5</v>
      </c>
      <c r="E117" s="3"/>
      <c r="F117" s="3"/>
      <c r="G117" s="3"/>
      <c r="H117" s="6" t="str">
        <f t="shared" ref="H117" si="12">IFERROR(ROUND(G117/F117,3),"")</f>
        <v/>
      </c>
      <c r="I117" s="67"/>
      <c r="J117" s="19" t="str">
        <f>IF(I113="","",IF(I113&gt;=0.285,"達成","未達成"))</f>
        <v/>
      </c>
    </row>
    <row r="118" spans="2:10" s="2" customFormat="1" ht="15" customHeight="1" x14ac:dyDescent="0.4">
      <c r="C118" s="32" t="s">
        <v>31</v>
      </c>
      <c r="D118" s="58"/>
      <c r="E118" s="60" t="s">
        <v>0</v>
      </c>
      <c r="F118" s="33" t="s">
        <v>1</v>
      </c>
      <c r="G118" s="33" t="s">
        <v>2</v>
      </c>
      <c r="H118" s="33" t="s">
        <v>3</v>
      </c>
      <c r="I118" s="34" t="s">
        <v>4</v>
      </c>
    </row>
    <row r="119" spans="2:10" s="13" customFormat="1" ht="15" customHeight="1" x14ac:dyDescent="0.4">
      <c r="C119" s="35" t="s">
        <v>20</v>
      </c>
      <c r="D119" s="68"/>
      <c r="E119" s="69"/>
      <c r="F119" s="21" t="s">
        <v>16</v>
      </c>
      <c r="G119" s="21" t="s">
        <v>17</v>
      </c>
      <c r="H119" s="21" t="s">
        <v>18</v>
      </c>
      <c r="I119" s="40" t="s">
        <v>19</v>
      </c>
    </row>
    <row r="120" spans="2:10" s="2" customFormat="1" ht="15.75" customHeight="1" x14ac:dyDescent="0.4">
      <c r="C120" s="51"/>
      <c r="D120" s="7">
        <v>1</v>
      </c>
      <c r="E120" s="3"/>
      <c r="F120" s="3"/>
      <c r="G120" s="3"/>
      <c r="H120" s="6" t="str">
        <f>IFERROR(ROUND(G120/F120,3),"")</f>
        <v/>
      </c>
      <c r="I120" s="66" t="str">
        <f>IF(H120="","",ROUND(AVERAGE(H120:H124),3))</f>
        <v/>
      </c>
    </row>
    <row r="121" spans="2:10" s="2" customFormat="1" ht="15.75" customHeight="1" x14ac:dyDescent="0.4">
      <c r="C121" s="52"/>
      <c r="D121" s="7">
        <v>2</v>
      </c>
      <c r="E121" s="3"/>
      <c r="F121" s="3"/>
      <c r="G121" s="3"/>
      <c r="H121" s="6"/>
      <c r="I121" s="66"/>
    </row>
    <row r="122" spans="2:10" s="2" customFormat="1" ht="15.75" customHeight="1" x14ac:dyDescent="0.4">
      <c r="C122" s="52"/>
      <c r="D122" s="7">
        <v>3</v>
      </c>
      <c r="E122" s="3"/>
      <c r="F122" s="3"/>
      <c r="G122" s="3"/>
      <c r="H122" s="6" t="str">
        <f t="shared" ref="H122:H124" si="13">IFERROR(ROUND(G122/F122,3),"")</f>
        <v/>
      </c>
      <c r="I122" s="66"/>
      <c r="J122" s="2" t="s">
        <v>43</v>
      </c>
    </row>
    <row r="123" spans="2:10" s="2" customFormat="1" ht="15.75" customHeight="1" thickBot="1" x14ac:dyDescent="0.45">
      <c r="C123" s="52"/>
      <c r="D123" s="7">
        <v>4</v>
      </c>
      <c r="E123" s="3"/>
      <c r="F123" s="3"/>
      <c r="G123" s="3"/>
      <c r="H123" s="6" t="str">
        <f t="shared" si="13"/>
        <v/>
      </c>
      <c r="I123" s="67"/>
      <c r="J123" s="2" t="s">
        <v>44</v>
      </c>
    </row>
    <row r="124" spans="2:10" s="2" customFormat="1" ht="15.75" customHeight="1" thickBot="1" x14ac:dyDescent="0.45">
      <c r="C124" s="53"/>
      <c r="D124" s="37">
        <v>5</v>
      </c>
      <c r="E124" s="38"/>
      <c r="F124" s="38"/>
      <c r="G124" s="38"/>
      <c r="H124" s="39" t="str">
        <f t="shared" si="13"/>
        <v/>
      </c>
      <c r="I124" s="70"/>
      <c r="J124" s="19" t="str">
        <f>IF(I120="","",IF(I120&gt;=0.285,"達成","未達成"))</f>
        <v/>
      </c>
    </row>
    <row r="125" spans="2:10" s="2" customFormat="1" ht="15" customHeight="1" x14ac:dyDescent="0.4">
      <c r="C125" s="32" t="s">
        <v>32</v>
      </c>
      <c r="D125" s="58"/>
      <c r="E125" s="60" t="s">
        <v>0</v>
      </c>
      <c r="F125" s="33" t="s">
        <v>1</v>
      </c>
      <c r="G125" s="33" t="s">
        <v>2</v>
      </c>
      <c r="H125" s="33" t="s">
        <v>3</v>
      </c>
      <c r="I125" s="34" t="s">
        <v>4</v>
      </c>
    </row>
    <row r="126" spans="2:10" s="13" customFormat="1" ht="15" customHeight="1" x14ac:dyDescent="0.4">
      <c r="C126" s="35" t="s">
        <v>20</v>
      </c>
      <c r="D126" s="68"/>
      <c r="E126" s="69"/>
      <c r="F126" s="21" t="s">
        <v>16</v>
      </c>
      <c r="G126" s="21" t="s">
        <v>17</v>
      </c>
      <c r="H126" s="21" t="s">
        <v>18</v>
      </c>
      <c r="I126" s="40" t="s">
        <v>19</v>
      </c>
    </row>
    <row r="127" spans="2:10" s="2" customFormat="1" ht="15.75" customHeight="1" x14ac:dyDescent="0.4">
      <c r="C127" s="51"/>
      <c r="D127" s="7">
        <v>1</v>
      </c>
      <c r="E127" s="3"/>
      <c r="F127" s="3"/>
      <c r="G127" s="3"/>
      <c r="H127" s="6" t="str">
        <f>IFERROR(ROUND(G127/F127,3),"")</f>
        <v/>
      </c>
      <c r="I127" s="66" t="str">
        <f>IF(H127="","",ROUND(AVERAGE(H127:H131),3))</f>
        <v/>
      </c>
    </row>
    <row r="128" spans="2:10" s="2" customFormat="1" ht="15.75" customHeight="1" x14ac:dyDescent="0.4">
      <c r="C128" s="52"/>
      <c r="D128" s="7">
        <v>2</v>
      </c>
      <c r="E128" s="3"/>
      <c r="F128" s="3"/>
      <c r="G128" s="3"/>
      <c r="H128" s="6" t="str">
        <f t="shared" ref="H128:H131" si="14">IFERROR(ROUND(G128/F128,3),"")</f>
        <v/>
      </c>
      <c r="I128" s="66"/>
    </row>
    <row r="129" spans="3:13" s="2" customFormat="1" ht="15.75" customHeight="1" x14ac:dyDescent="0.4">
      <c r="C129" s="52"/>
      <c r="D129" s="7">
        <v>3</v>
      </c>
      <c r="E129" s="3"/>
      <c r="F129" s="3"/>
      <c r="G129" s="3"/>
      <c r="H129" s="6" t="str">
        <f t="shared" si="14"/>
        <v/>
      </c>
      <c r="I129" s="67"/>
      <c r="J129" s="2" t="s">
        <v>43</v>
      </c>
    </row>
    <row r="130" spans="3:13" s="2" customFormat="1" ht="15.75" customHeight="1" thickBot="1" x14ac:dyDescent="0.45">
      <c r="C130" s="52"/>
      <c r="D130" s="7">
        <v>4</v>
      </c>
      <c r="E130" s="3"/>
      <c r="F130" s="3"/>
      <c r="G130" s="3"/>
      <c r="H130" s="6" t="str">
        <f t="shared" si="14"/>
        <v/>
      </c>
      <c r="I130" s="67"/>
      <c r="J130" s="2" t="s">
        <v>44</v>
      </c>
      <c r="M130" s="9"/>
    </row>
    <row r="131" spans="3:13" s="2" customFormat="1" ht="15.75" customHeight="1" thickBot="1" x14ac:dyDescent="0.45">
      <c r="C131" s="53"/>
      <c r="D131" s="7">
        <v>5</v>
      </c>
      <c r="E131" s="38"/>
      <c r="F131" s="38"/>
      <c r="G131" s="38"/>
      <c r="H131" s="39" t="str">
        <f t="shared" si="14"/>
        <v/>
      </c>
      <c r="I131" s="70"/>
      <c r="J131" s="19" t="str">
        <f>IF(I127="","",IF(I127&gt;=0.285,"達成","未達成"))</f>
        <v/>
      </c>
    </row>
    <row r="132" spans="3:13" s="2" customFormat="1" ht="15" customHeight="1" x14ac:dyDescent="0.4">
      <c r="C132" s="32" t="s">
        <v>34</v>
      </c>
      <c r="D132" s="58"/>
      <c r="E132" s="60" t="s">
        <v>0</v>
      </c>
      <c r="F132" s="33" t="s">
        <v>1</v>
      </c>
      <c r="G132" s="33" t="s">
        <v>2</v>
      </c>
      <c r="H132" s="33" t="s">
        <v>3</v>
      </c>
      <c r="I132" s="34" t="s">
        <v>4</v>
      </c>
    </row>
    <row r="133" spans="3:13" s="13" customFormat="1" ht="15" customHeight="1" x14ac:dyDescent="0.4">
      <c r="C133" s="35" t="s">
        <v>20</v>
      </c>
      <c r="D133" s="68"/>
      <c r="E133" s="69"/>
      <c r="F133" s="21" t="s">
        <v>16</v>
      </c>
      <c r="G133" s="21" t="s">
        <v>17</v>
      </c>
      <c r="H133" s="21" t="s">
        <v>18</v>
      </c>
      <c r="I133" s="40" t="s">
        <v>19</v>
      </c>
    </row>
    <row r="134" spans="3:13" s="2" customFormat="1" ht="15.75" customHeight="1" x14ac:dyDescent="0.4">
      <c r="C134" s="51"/>
      <c r="D134" s="7">
        <v>1</v>
      </c>
      <c r="E134" s="3"/>
      <c r="F134" s="3"/>
      <c r="G134" s="3"/>
      <c r="H134" s="6" t="str">
        <f>IFERROR(ROUND(G134/F134,3),"")</f>
        <v/>
      </c>
      <c r="I134" s="66" t="str">
        <f>IF(H134="","",ROUND(AVERAGE(H134:H138),3))</f>
        <v/>
      </c>
    </row>
    <row r="135" spans="3:13" s="2" customFormat="1" ht="15.75" customHeight="1" x14ac:dyDescent="0.4">
      <c r="C135" s="52"/>
      <c r="D135" s="7">
        <v>2</v>
      </c>
      <c r="E135" s="3"/>
      <c r="F135" s="3"/>
      <c r="G135" s="3"/>
      <c r="H135" s="6" t="str">
        <f t="shared" ref="H135:H138" si="15">IFERROR(ROUND(G135/F135,3),"")</f>
        <v/>
      </c>
      <c r="I135" s="66"/>
    </row>
    <row r="136" spans="3:13" s="2" customFormat="1" ht="15.75" customHeight="1" x14ac:dyDescent="0.4">
      <c r="C136" s="52"/>
      <c r="D136" s="7">
        <v>3</v>
      </c>
      <c r="E136" s="3"/>
      <c r="F136" s="3"/>
      <c r="G136" s="3"/>
      <c r="H136" s="6" t="str">
        <f t="shared" si="15"/>
        <v/>
      </c>
      <c r="I136" s="67"/>
      <c r="J136" s="2" t="s">
        <v>43</v>
      </c>
    </row>
    <row r="137" spans="3:13" s="2" customFormat="1" ht="15.75" customHeight="1" thickBot="1" x14ac:dyDescent="0.45">
      <c r="C137" s="52"/>
      <c r="D137" s="7">
        <v>4</v>
      </c>
      <c r="E137" s="3"/>
      <c r="F137" s="3"/>
      <c r="G137" s="3"/>
      <c r="H137" s="6" t="str">
        <f t="shared" si="15"/>
        <v/>
      </c>
      <c r="I137" s="67"/>
      <c r="J137" s="2" t="s">
        <v>44</v>
      </c>
      <c r="M137" s="9"/>
    </row>
    <row r="138" spans="3:13" s="2" customFormat="1" ht="15.75" customHeight="1" thickBot="1" x14ac:dyDescent="0.45">
      <c r="C138" s="53"/>
      <c r="D138" s="37">
        <v>5</v>
      </c>
      <c r="E138" s="38"/>
      <c r="F138" s="38"/>
      <c r="G138" s="38"/>
      <c r="H138" s="39" t="str">
        <f t="shared" si="15"/>
        <v/>
      </c>
      <c r="I138" s="70"/>
      <c r="J138" s="19" t="str">
        <f>IF(I134="","",IF(I134&gt;=0.285,"達成","未達成"))</f>
        <v/>
      </c>
    </row>
    <row r="139" spans="3:13" s="2" customFormat="1" ht="15.75" customHeight="1" thickBot="1" x14ac:dyDescent="0.45">
      <c r="C139" s="16"/>
      <c r="D139" s="17"/>
      <c r="E139" s="14"/>
      <c r="F139" s="9"/>
      <c r="H139" s="8" t="s">
        <v>41</v>
      </c>
      <c r="I139" s="46" t="str">
        <f>IF(I113="","",ROUND(AVERAGE(I113,I120,I127,I134),3))</f>
        <v/>
      </c>
      <c r="J139" s="47" t="str">
        <f>IF(I139="","",IF(I139&gt;=0.285,"達成","未達成"))</f>
        <v/>
      </c>
    </row>
    <row r="140" spans="3:13" ht="25.5" customHeight="1" x14ac:dyDescent="0.4">
      <c r="C140" s="80" t="s">
        <v>58</v>
      </c>
      <c r="I140" s="72" t="s">
        <v>55</v>
      </c>
      <c r="J140" s="72"/>
      <c r="K140" s="72"/>
    </row>
    <row r="141" spans="3:13" s="2" customFormat="1" ht="15.75" customHeight="1" x14ac:dyDescent="0.4">
      <c r="D141" s="8"/>
      <c r="I141" s="72"/>
      <c r="J141" s="72"/>
      <c r="K141" s="72"/>
    </row>
    <row r="142" spans="3:13" s="2" customFormat="1" ht="15.75" customHeight="1" x14ac:dyDescent="0.4">
      <c r="C142" s="2" t="s">
        <v>48</v>
      </c>
      <c r="D142" s="8"/>
      <c r="E142" s="48"/>
    </row>
    <row r="143" spans="3:13" s="2" customFormat="1" ht="20.100000000000001" customHeight="1" x14ac:dyDescent="0.4">
      <c r="C143" s="61" t="s">
        <v>20</v>
      </c>
      <c r="D143" s="69"/>
      <c r="E143" s="61" t="s">
        <v>0</v>
      </c>
      <c r="F143" s="30" t="s">
        <v>1</v>
      </c>
      <c r="G143" s="30" t="s">
        <v>2</v>
      </c>
      <c r="H143" s="30" t="s">
        <v>3</v>
      </c>
      <c r="I143" s="30" t="s">
        <v>4</v>
      </c>
    </row>
    <row r="144" spans="3:13" s="13" customFormat="1" ht="15" customHeight="1" x14ac:dyDescent="0.4">
      <c r="C144" s="61"/>
      <c r="D144" s="59"/>
      <c r="E144" s="61"/>
      <c r="F144" s="20" t="s">
        <v>16</v>
      </c>
      <c r="G144" s="20" t="s">
        <v>17</v>
      </c>
      <c r="H144" s="20" t="s">
        <v>18</v>
      </c>
      <c r="I144" s="20" t="s">
        <v>19</v>
      </c>
    </row>
    <row r="145" spans="3:10" s="2" customFormat="1" ht="15.75" customHeight="1" x14ac:dyDescent="0.4">
      <c r="C145" s="54"/>
      <c r="D145" s="22">
        <v>1</v>
      </c>
      <c r="E145" s="4"/>
      <c r="F145" s="4"/>
      <c r="G145" s="4"/>
      <c r="H145" s="5"/>
      <c r="I145" s="71" t="str">
        <f>IF(H145="","",ROUND(AVERAGE(H145:H149),3))</f>
        <v/>
      </c>
    </row>
    <row r="146" spans="3:10" s="2" customFormat="1" ht="15.75" customHeight="1" x14ac:dyDescent="0.4">
      <c r="C146" s="55"/>
      <c r="D146" s="7">
        <v>2</v>
      </c>
      <c r="E146" s="3"/>
      <c r="F146" s="4"/>
      <c r="G146" s="4"/>
      <c r="H146" s="6"/>
      <c r="I146" s="71"/>
    </row>
    <row r="147" spans="3:10" s="2" customFormat="1" ht="15.75" customHeight="1" x14ac:dyDescent="0.4">
      <c r="C147" s="55"/>
      <c r="D147" s="22">
        <v>3</v>
      </c>
      <c r="E147" s="3"/>
      <c r="F147" s="4"/>
      <c r="G147" s="4"/>
      <c r="H147" s="6"/>
      <c r="I147" s="68"/>
    </row>
    <row r="148" spans="3:10" s="2" customFormat="1" ht="15.75" customHeight="1" thickBot="1" x14ac:dyDescent="0.45">
      <c r="C148" s="55"/>
      <c r="D148" s="7">
        <v>4</v>
      </c>
      <c r="E148" s="3"/>
      <c r="F148" s="4"/>
      <c r="G148" s="4"/>
      <c r="H148" s="6"/>
      <c r="I148" s="68"/>
      <c r="J148" s="50" t="s">
        <v>54</v>
      </c>
    </row>
    <row r="149" spans="3:10" s="2" customFormat="1" ht="15.75" customHeight="1" thickBot="1" x14ac:dyDescent="0.45">
      <c r="C149" s="56"/>
      <c r="D149" s="22">
        <v>5</v>
      </c>
      <c r="E149" s="3"/>
      <c r="F149" s="4"/>
      <c r="G149" s="4"/>
      <c r="H149" s="6"/>
      <c r="I149" s="59"/>
      <c r="J149" s="49" t="str">
        <f>IF(I145="","",IF(I145&gt;=0.285,"達成","未達成"))</f>
        <v/>
      </c>
    </row>
    <row r="150" spans="3:10" s="2" customFormat="1" ht="28.5" customHeight="1" x14ac:dyDescent="0.4">
      <c r="D150" s="8"/>
      <c r="G150" s="9"/>
      <c r="I150" s="10"/>
      <c r="J150" s="10"/>
    </row>
    <row r="151" spans="3:10" s="2" customFormat="1" ht="28.5" customHeight="1" x14ac:dyDescent="0.4">
      <c r="D151" s="8"/>
      <c r="G151" s="9"/>
      <c r="J151" s="29"/>
    </row>
    <row r="152" spans="3:10" s="2" customFormat="1" ht="14.25" x14ac:dyDescent="0.4"/>
    <row r="153" spans="3:10" s="2" customFormat="1" ht="11.25" customHeight="1" x14ac:dyDescent="0.4"/>
    <row r="154" spans="3:10" ht="14.25" x14ac:dyDescent="0.4">
      <c r="C154" s="2"/>
      <c r="D154" s="2"/>
      <c r="E154" s="2"/>
      <c r="F154" s="2"/>
      <c r="G154" s="2"/>
    </row>
    <row r="155" spans="3:10" ht="14.25" x14ac:dyDescent="0.4">
      <c r="C155" s="2"/>
      <c r="D155" s="2"/>
      <c r="E155" s="2"/>
      <c r="F155" s="2"/>
      <c r="G155" s="2"/>
    </row>
    <row r="156" spans="3:10" ht="14.25" x14ac:dyDescent="0.4">
      <c r="C156" s="2"/>
      <c r="D156" s="2"/>
      <c r="E156" s="2"/>
      <c r="F156" s="2"/>
      <c r="G156" s="2"/>
    </row>
  </sheetData>
  <mergeCells count="66">
    <mergeCell ref="B111:B117"/>
    <mergeCell ref="D111:D112"/>
    <mergeCell ref="E111:E112"/>
    <mergeCell ref="I113:I117"/>
    <mergeCell ref="D118:D119"/>
    <mergeCell ref="E118:E119"/>
    <mergeCell ref="E87:E88"/>
    <mergeCell ref="I89:I93"/>
    <mergeCell ref="D132:D133"/>
    <mergeCell ref="E132:E133"/>
    <mergeCell ref="I134:I138"/>
    <mergeCell ref="E125:E126"/>
    <mergeCell ref="I127:I131"/>
    <mergeCell ref="I145:I149"/>
    <mergeCell ref="B49:B55"/>
    <mergeCell ref="D49:D50"/>
    <mergeCell ref="E49:E50"/>
    <mergeCell ref="I51:I55"/>
    <mergeCell ref="D56:D57"/>
    <mergeCell ref="E56:E57"/>
    <mergeCell ref="I140:K141"/>
    <mergeCell ref="C143:C144"/>
    <mergeCell ref="D143:D144"/>
    <mergeCell ref="E143:E144"/>
    <mergeCell ref="D101:D102"/>
    <mergeCell ref="E101:E102"/>
    <mergeCell ref="I120:I124"/>
    <mergeCell ref="D125:D126"/>
    <mergeCell ref="B80:B86"/>
    <mergeCell ref="I103:I107"/>
    <mergeCell ref="I41:I45"/>
    <mergeCell ref="D94:D95"/>
    <mergeCell ref="E94:E95"/>
    <mergeCell ref="I58:I62"/>
    <mergeCell ref="D63:D64"/>
    <mergeCell ref="E63:E64"/>
    <mergeCell ref="I65:I69"/>
    <mergeCell ref="D70:D71"/>
    <mergeCell ref="E70:E71"/>
    <mergeCell ref="I72:I76"/>
    <mergeCell ref="D80:D81"/>
    <mergeCell ref="E80:E81"/>
    <mergeCell ref="I96:I100"/>
    <mergeCell ref="I82:I86"/>
    <mergeCell ref="D87:D88"/>
    <mergeCell ref="I34:I38"/>
    <mergeCell ref="D39:D40"/>
    <mergeCell ref="E39:E40"/>
    <mergeCell ref="D32:D33"/>
    <mergeCell ref="E32:E33"/>
    <mergeCell ref="D25:D26"/>
    <mergeCell ref="E25:E26"/>
    <mergeCell ref="I27:I31"/>
    <mergeCell ref="E13:F13"/>
    <mergeCell ref="E14:F14"/>
    <mergeCell ref="E15:F15"/>
    <mergeCell ref="B18:B24"/>
    <mergeCell ref="D18:D19"/>
    <mergeCell ref="E18:E19"/>
    <mergeCell ref="D3:I3"/>
    <mergeCell ref="D4:F4"/>
    <mergeCell ref="H4:I4"/>
    <mergeCell ref="D5:F5"/>
    <mergeCell ref="D6:F6"/>
    <mergeCell ref="E12:F12"/>
    <mergeCell ref="I20:I24"/>
  </mergeCells>
  <phoneticPr fontId="1"/>
  <conditionalFormatting sqref="J24 J31:J46">
    <cfRule type="containsText" dxfId="19" priority="14" operator="containsText" text="未達成">
      <formula>NOT(ISERROR(SEARCH("未達成",J24)))</formula>
    </cfRule>
  </conditionalFormatting>
  <conditionalFormatting sqref="J149">
    <cfRule type="containsText" dxfId="18" priority="8" operator="containsText" text="未達成">
      <formula>NOT(ISERROR(SEARCH("未達成",J149)))</formula>
    </cfRule>
  </conditionalFormatting>
  <conditionalFormatting sqref="I140">
    <cfRule type="containsText" dxfId="17" priority="7" operator="containsText" text="4週7休以上4週8休未満">
      <formula>NOT(ISERROR(SEARCH("4週7休以上4週8休未満",I140)))</formula>
    </cfRule>
  </conditionalFormatting>
  <conditionalFormatting sqref="I140">
    <cfRule type="containsText" dxfId="16" priority="6" operator="containsText" text="4週8休以上">
      <formula>NOT(ISERROR(SEARCH("4週8休以上",I140)))</formula>
    </cfRule>
  </conditionalFormatting>
  <conditionalFormatting sqref="I140">
    <cfRule type="containsText" dxfId="15" priority="4" operator="containsText" text="4週6休未満">
      <formula>NOT(ISERROR(SEARCH("4週6休未満",I140)))</formula>
    </cfRule>
    <cfRule type="containsText" dxfId="14" priority="5" operator="containsText" text="4週6休以上4週7休未満">
      <formula>NOT(ISERROR(SEARCH("4週6休以上4週7休未満",I140)))</formula>
    </cfRule>
  </conditionalFormatting>
  <conditionalFormatting sqref="J55 J62:J77">
    <cfRule type="containsText" dxfId="13" priority="3" operator="containsText" text="未達成">
      <formula>NOT(ISERROR(SEARCH("未達成",J55)))</formula>
    </cfRule>
  </conditionalFormatting>
  <conditionalFormatting sqref="J86 J93:J108">
    <cfRule type="containsText" dxfId="12" priority="2" operator="containsText" text="未達成">
      <formula>NOT(ISERROR(SEARCH("未達成",J86)))</formula>
    </cfRule>
  </conditionalFormatting>
  <conditionalFormatting sqref="J117 J124:J139">
    <cfRule type="containsText" dxfId="11" priority="1" operator="containsText" text="未達成">
      <formula>NOT(ISERROR(SEARCH("未達成",J117)))</formula>
    </cfRule>
  </conditionalFormatting>
  <dataValidations count="1">
    <dataValidation type="list" allowBlank="1" showInputMessage="1" showErrorMessage="1" sqref="D6:F6" xr:uid="{26C56E21-955F-4B0B-BECC-9516E143AF3B}">
      <formula1>"完全週休2日（土日）,月単位の週休2日,通期の週休２日"</formula1>
    </dataValidation>
  </dataValidations>
  <pageMargins left="0.70866141732283472" right="0.70866141732283472" top="0.74803149606299213" bottom="0.55118110236220474" header="0.31496062992125984" footer="0.31496062992125984"/>
  <pageSetup paperSize="9" scale="60" orientation="portrait" verticalDpi="0" r:id="rId1"/>
  <rowBreaks count="1" manualBreakCount="1">
    <brk id="7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23"/>
  <sheetViews>
    <sheetView showGridLines="0" view="pageBreakPreview" zoomScale="60" zoomScaleNormal="100" workbookViewId="0">
      <selection activeCell="P92" sqref="P92"/>
    </sheetView>
  </sheetViews>
  <sheetFormatPr defaultRowHeight="13.5" x14ac:dyDescent="0.4"/>
  <cols>
    <col min="1" max="1" width="1.5" style="1" customWidth="1"/>
    <col min="2" max="2" width="1.875" style="1" customWidth="1"/>
    <col min="3" max="3" width="21.375" style="1" customWidth="1"/>
    <col min="4" max="4" width="3.5" style="1" customWidth="1"/>
    <col min="5" max="5" width="14.25" style="1" customWidth="1"/>
    <col min="6" max="7" width="10.5" style="1" customWidth="1"/>
    <col min="8" max="8" width="16.5" style="1" customWidth="1"/>
    <col min="9" max="9" width="16.25" style="1" customWidth="1"/>
    <col min="10" max="10" width="19.5" style="1" customWidth="1"/>
    <col min="11" max="16384" width="9" style="1"/>
  </cols>
  <sheetData>
    <row r="1" spans="2:10" ht="26.25" customHeight="1" x14ac:dyDescent="0.4">
      <c r="B1" s="12" t="s">
        <v>13</v>
      </c>
      <c r="J1" s="11" t="s">
        <v>12</v>
      </c>
    </row>
    <row r="3" spans="2:10" s="2" customFormat="1" ht="21" customHeight="1" x14ac:dyDescent="0.4">
      <c r="C3" s="42" t="s">
        <v>36</v>
      </c>
      <c r="D3" s="62" t="s">
        <v>39</v>
      </c>
      <c r="E3" s="62"/>
      <c r="F3" s="62"/>
      <c r="G3" s="62"/>
      <c r="H3" s="62"/>
      <c r="I3" s="62"/>
    </row>
    <row r="4" spans="2:10" s="2" customFormat="1" ht="21" customHeight="1" x14ac:dyDescent="0.4">
      <c r="C4" s="42" t="s">
        <v>38</v>
      </c>
      <c r="D4" s="63">
        <v>45901</v>
      </c>
      <c r="E4" s="63"/>
      <c r="F4" s="63"/>
      <c r="G4" s="43" t="s">
        <v>37</v>
      </c>
      <c r="H4" s="63">
        <v>46017</v>
      </c>
      <c r="I4" s="63"/>
    </row>
    <row r="5" spans="2:10" s="2" customFormat="1" ht="21" customHeight="1" x14ac:dyDescent="0.4">
      <c r="C5" s="42" t="s">
        <v>40</v>
      </c>
      <c r="D5" s="63">
        <v>45915</v>
      </c>
      <c r="E5" s="63"/>
      <c r="F5" s="63"/>
      <c r="G5" s="45"/>
      <c r="H5" s="44"/>
      <c r="I5" s="44"/>
    </row>
    <row r="6" spans="2:10" s="2" customFormat="1" ht="21" customHeight="1" x14ac:dyDescent="0.4">
      <c r="C6" s="42" t="s">
        <v>23</v>
      </c>
      <c r="D6" s="63" t="s">
        <v>42</v>
      </c>
      <c r="E6" s="63"/>
      <c r="F6" s="63"/>
      <c r="G6" s="45"/>
      <c r="H6" s="44"/>
      <c r="I6" s="44"/>
    </row>
    <row r="7" spans="2:10" s="2" customFormat="1" ht="11.25" customHeight="1" x14ac:dyDescent="0.4"/>
    <row r="8" spans="2:10" ht="18.75" customHeight="1" x14ac:dyDescent="0.4">
      <c r="C8" s="2" t="s">
        <v>30</v>
      </c>
      <c r="D8" s="2"/>
      <c r="E8" s="2"/>
      <c r="F8" s="2"/>
      <c r="G8" s="2"/>
    </row>
    <row r="9" spans="2:10" ht="18.75" customHeight="1" x14ac:dyDescent="0.4">
      <c r="C9" s="2" t="s">
        <v>22</v>
      </c>
      <c r="D9" s="2"/>
      <c r="E9" s="2"/>
      <c r="F9" s="2"/>
      <c r="G9" s="2"/>
    </row>
    <row r="10" spans="2:10" ht="18.75" customHeight="1" x14ac:dyDescent="0.4">
      <c r="C10" s="2" t="s">
        <v>21</v>
      </c>
      <c r="D10" s="2"/>
      <c r="E10" s="2"/>
      <c r="F10" s="2"/>
      <c r="G10" s="2"/>
    </row>
    <row r="11" spans="2:10" s="2" customFormat="1" ht="18.75" customHeight="1" x14ac:dyDescent="0.4">
      <c r="C11" s="24" t="s">
        <v>4</v>
      </c>
      <c r="D11" s="25"/>
      <c r="E11" s="24" t="s">
        <v>23</v>
      </c>
      <c r="F11" s="26"/>
    </row>
    <row r="12" spans="2:10" s="2" customFormat="1" ht="18.75" customHeight="1" x14ac:dyDescent="0.4">
      <c r="C12" s="27" t="s">
        <v>50</v>
      </c>
      <c r="D12" s="28"/>
      <c r="E12" s="64" t="s">
        <v>43</v>
      </c>
      <c r="F12" s="65"/>
    </row>
    <row r="13" spans="2:10" s="2" customFormat="1" ht="18.75" customHeight="1" x14ac:dyDescent="0.4">
      <c r="C13" s="27" t="s">
        <v>51</v>
      </c>
      <c r="D13" s="28"/>
      <c r="E13" s="64" t="s">
        <v>52</v>
      </c>
      <c r="F13" s="65"/>
    </row>
    <row r="14" spans="2:10" s="2" customFormat="1" ht="18.75" customHeight="1" x14ac:dyDescent="0.4">
      <c r="C14" s="27" t="s">
        <v>27</v>
      </c>
      <c r="D14" s="28"/>
      <c r="E14" s="64" t="s">
        <v>53</v>
      </c>
      <c r="F14" s="65"/>
      <c r="G14" s="2" t="s">
        <v>29</v>
      </c>
    </row>
    <row r="15" spans="2:10" s="2" customFormat="1" ht="18.75" customHeight="1" x14ac:dyDescent="0.4">
      <c r="C15" s="27" t="s">
        <v>26</v>
      </c>
      <c r="D15" s="28"/>
      <c r="E15" s="64" t="s">
        <v>28</v>
      </c>
      <c r="F15" s="65"/>
      <c r="G15" s="2" t="s">
        <v>29</v>
      </c>
    </row>
    <row r="16" spans="2:10" s="2" customFormat="1" ht="11.25" customHeight="1" x14ac:dyDescent="0.4"/>
    <row r="17" spans="2:10" s="2" customFormat="1" ht="15.75" customHeight="1" thickBot="1" x14ac:dyDescent="0.45">
      <c r="C17" s="2" t="s">
        <v>45</v>
      </c>
    </row>
    <row r="18" spans="2:10" s="2" customFormat="1" ht="15" customHeight="1" x14ac:dyDescent="0.4">
      <c r="B18" s="57"/>
      <c r="C18" s="32" t="s">
        <v>35</v>
      </c>
      <c r="D18" s="58"/>
      <c r="E18" s="60" t="s">
        <v>0</v>
      </c>
      <c r="F18" s="33" t="s">
        <v>1</v>
      </c>
      <c r="G18" s="33" t="s">
        <v>2</v>
      </c>
      <c r="H18" s="33" t="s">
        <v>3</v>
      </c>
      <c r="I18" s="34" t="s">
        <v>4</v>
      </c>
    </row>
    <row r="19" spans="2:10" s="13" customFormat="1" ht="15" customHeight="1" x14ac:dyDescent="0.4">
      <c r="B19" s="57"/>
      <c r="C19" s="35" t="s">
        <v>20</v>
      </c>
      <c r="D19" s="59"/>
      <c r="E19" s="61"/>
      <c r="F19" s="20" t="s">
        <v>16</v>
      </c>
      <c r="G19" s="20" t="s">
        <v>17</v>
      </c>
      <c r="H19" s="20" t="s">
        <v>18</v>
      </c>
      <c r="I19" s="36" t="s">
        <v>19</v>
      </c>
    </row>
    <row r="20" spans="2:10" s="2" customFormat="1" ht="15.75" customHeight="1" x14ac:dyDescent="0.4">
      <c r="B20" s="57"/>
      <c r="C20" s="73" t="s">
        <v>10</v>
      </c>
      <c r="D20" s="7">
        <v>1</v>
      </c>
      <c r="E20" s="3" t="s">
        <v>5</v>
      </c>
      <c r="F20" s="3">
        <v>7</v>
      </c>
      <c r="G20" s="3">
        <v>2</v>
      </c>
      <c r="H20" s="6">
        <f>IFERROR(ROUND(G20/F20,3),"")</f>
        <v>0.28599999999999998</v>
      </c>
      <c r="I20" s="66">
        <f>ROUND(AVERAGE(H20:H22),3)</f>
        <v>0.28599999999999998</v>
      </c>
      <c r="J20" s="2" t="s">
        <v>43</v>
      </c>
    </row>
    <row r="21" spans="2:10" s="2" customFormat="1" ht="15.75" customHeight="1" thickBot="1" x14ac:dyDescent="0.45">
      <c r="B21" s="57"/>
      <c r="C21" s="73"/>
      <c r="D21" s="7">
        <v>2</v>
      </c>
      <c r="E21" s="3" t="s">
        <v>6</v>
      </c>
      <c r="F21" s="3">
        <v>7</v>
      </c>
      <c r="G21" s="3">
        <v>2</v>
      </c>
      <c r="H21" s="6">
        <f>IFERROR(ROUND(G21/F21,3),"")</f>
        <v>0.28599999999999998</v>
      </c>
      <c r="I21" s="66"/>
      <c r="J21" s="2" t="s">
        <v>44</v>
      </c>
    </row>
    <row r="22" spans="2:10" s="2" customFormat="1" ht="15.75" customHeight="1" thickBot="1" x14ac:dyDescent="0.45">
      <c r="B22" s="57"/>
      <c r="C22" s="73"/>
      <c r="D22" s="7">
        <v>3</v>
      </c>
      <c r="E22" s="3" t="s">
        <v>33</v>
      </c>
      <c r="F22" s="3">
        <v>7</v>
      </c>
      <c r="G22" s="3">
        <v>2</v>
      </c>
      <c r="H22" s="6">
        <f t="shared" ref="H22" si="0">IFERROR(ROUND(G22/F22,3),"")</f>
        <v>0.28599999999999998</v>
      </c>
      <c r="I22" s="67"/>
      <c r="J22" s="19" t="str">
        <f>IF(I20="","",IF(I20&gt;=0.285,"達成","未達成"))</f>
        <v>達成</v>
      </c>
    </row>
    <row r="23" spans="2:10" s="2" customFormat="1" ht="15" customHeight="1" x14ac:dyDescent="0.4">
      <c r="C23" s="32" t="s">
        <v>31</v>
      </c>
      <c r="D23" s="58"/>
      <c r="E23" s="60" t="s">
        <v>0</v>
      </c>
      <c r="F23" s="33" t="s">
        <v>1</v>
      </c>
      <c r="G23" s="33" t="s">
        <v>2</v>
      </c>
      <c r="H23" s="33" t="s">
        <v>3</v>
      </c>
      <c r="I23" s="34" t="s">
        <v>4</v>
      </c>
    </row>
    <row r="24" spans="2:10" s="13" customFormat="1" ht="15" customHeight="1" x14ac:dyDescent="0.4">
      <c r="C24" s="35" t="s">
        <v>20</v>
      </c>
      <c r="D24" s="68"/>
      <c r="E24" s="69"/>
      <c r="F24" s="21" t="s">
        <v>16</v>
      </c>
      <c r="G24" s="21" t="s">
        <v>17</v>
      </c>
      <c r="H24" s="21" t="s">
        <v>18</v>
      </c>
      <c r="I24" s="40" t="s">
        <v>19</v>
      </c>
    </row>
    <row r="25" spans="2:10" s="2" customFormat="1" ht="15.75" customHeight="1" x14ac:dyDescent="0.4">
      <c r="C25" s="73" t="s">
        <v>10</v>
      </c>
      <c r="D25" s="7">
        <v>1</v>
      </c>
      <c r="E25" s="3" t="s">
        <v>5</v>
      </c>
      <c r="F25" s="3">
        <v>7</v>
      </c>
      <c r="G25" s="3">
        <v>2</v>
      </c>
      <c r="H25" s="6">
        <f>IFERROR(ROUND(G25/F25,3),"")</f>
        <v>0.28599999999999998</v>
      </c>
      <c r="I25" s="66">
        <f>ROUND(AVERAGE(H25:H28),3)</f>
        <v>0.28599999999999998</v>
      </c>
    </row>
    <row r="26" spans="2:10" s="2" customFormat="1" ht="15.75" customHeight="1" x14ac:dyDescent="0.4">
      <c r="C26" s="73"/>
      <c r="D26" s="7">
        <v>2</v>
      </c>
      <c r="E26" s="3" t="s">
        <v>6</v>
      </c>
      <c r="F26" s="3">
        <v>7</v>
      </c>
      <c r="G26" s="3">
        <v>2</v>
      </c>
      <c r="H26" s="6">
        <f t="shared" ref="H26:H28" si="1">IFERROR(ROUND(G26/F26,3),"")</f>
        <v>0.28599999999999998</v>
      </c>
      <c r="I26" s="66"/>
      <c r="J26" s="2" t="s">
        <v>43</v>
      </c>
    </row>
    <row r="27" spans="2:10" s="2" customFormat="1" ht="15.75" customHeight="1" thickBot="1" x14ac:dyDescent="0.45">
      <c r="C27" s="73" t="s">
        <v>14</v>
      </c>
      <c r="D27" s="7">
        <v>3</v>
      </c>
      <c r="E27" s="3" t="s">
        <v>7</v>
      </c>
      <c r="F27" s="3">
        <v>7</v>
      </c>
      <c r="G27" s="3">
        <v>2</v>
      </c>
      <c r="H27" s="6">
        <f t="shared" si="1"/>
        <v>0.28599999999999998</v>
      </c>
      <c r="I27" s="67"/>
      <c r="J27" s="2" t="s">
        <v>44</v>
      </c>
    </row>
    <row r="28" spans="2:10" s="2" customFormat="1" ht="15.75" customHeight="1" thickBot="1" x14ac:dyDescent="0.45">
      <c r="C28" s="74"/>
      <c r="D28" s="37">
        <v>4</v>
      </c>
      <c r="E28" s="38" t="s">
        <v>8</v>
      </c>
      <c r="F28" s="38">
        <v>7</v>
      </c>
      <c r="G28" s="38">
        <v>2</v>
      </c>
      <c r="H28" s="39">
        <f t="shared" si="1"/>
        <v>0.28599999999999998</v>
      </c>
      <c r="I28" s="70"/>
      <c r="J28" s="19" t="str">
        <f>IF(I25="","",IF(I25&gt;=0.285,"達成","未達成"))</f>
        <v>達成</v>
      </c>
    </row>
    <row r="29" spans="2:10" s="2" customFormat="1" ht="15.75" customHeight="1" thickBot="1" x14ac:dyDescent="0.45">
      <c r="C29" s="16"/>
      <c r="D29" s="17"/>
      <c r="E29" s="14"/>
      <c r="F29" s="9" t="s">
        <v>24</v>
      </c>
      <c r="H29" s="8" t="s">
        <v>41</v>
      </c>
      <c r="I29" s="46">
        <f>ROUND(AVERAGE(I20,I25),3)</f>
        <v>0.28599999999999998</v>
      </c>
      <c r="J29" s="47" t="str">
        <f>IF(I29="","",IF(I29&gt;=0.285,"達成","未達成"))</f>
        <v>達成</v>
      </c>
    </row>
    <row r="30" spans="2:10" s="2" customFormat="1" ht="15.75" customHeight="1" x14ac:dyDescent="0.4">
      <c r="C30" s="16"/>
      <c r="D30" s="17"/>
      <c r="E30" s="14"/>
      <c r="F30" s="14"/>
      <c r="G30" s="14"/>
      <c r="H30" s="18"/>
      <c r="I30" s="15"/>
      <c r="J30" s="41"/>
    </row>
    <row r="31" spans="2:10" s="2" customFormat="1" ht="14.25" x14ac:dyDescent="0.4">
      <c r="D31" s="8"/>
      <c r="I31" s="10" t="s">
        <v>25</v>
      </c>
    </row>
    <row r="32" spans="2:10" s="2" customFormat="1" ht="15.75" customHeight="1" thickBot="1" x14ac:dyDescent="0.45">
      <c r="C32" s="2" t="s">
        <v>46</v>
      </c>
      <c r="D32" s="8"/>
    </row>
    <row r="33" spans="3:10" s="2" customFormat="1" ht="15" customHeight="1" x14ac:dyDescent="0.4">
      <c r="C33" s="32" t="s">
        <v>35</v>
      </c>
      <c r="D33" s="58"/>
      <c r="E33" s="58" t="s">
        <v>0</v>
      </c>
      <c r="F33" s="33" t="s">
        <v>1</v>
      </c>
      <c r="G33" s="33" t="s">
        <v>2</v>
      </c>
      <c r="H33" s="33" t="s">
        <v>3</v>
      </c>
      <c r="I33" s="34" t="s">
        <v>4</v>
      </c>
    </row>
    <row r="34" spans="3:10" s="13" customFormat="1" ht="15" customHeight="1" x14ac:dyDescent="0.4">
      <c r="C34" s="35" t="s">
        <v>20</v>
      </c>
      <c r="D34" s="59"/>
      <c r="E34" s="59"/>
      <c r="F34" s="21" t="s">
        <v>16</v>
      </c>
      <c r="G34" s="21" t="s">
        <v>17</v>
      </c>
      <c r="H34" s="21" t="s">
        <v>18</v>
      </c>
      <c r="I34" s="40" t="s">
        <v>19</v>
      </c>
    </row>
    <row r="35" spans="3:10" s="2" customFormat="1" ht="15.75" customHeight="1" x14ac:dyDescent="0.4">
      <c r="C35" s="78" t="s">
        <v>10</v>
      </c>
      <c r="D35" s="7">
        <v>1</v>
      </c>
      <c r="E35" s="3" t="s">
        <v>5</v>
      </c>
      <c r="F35" s="3">
        <v>7</v>
      </c>
      <c r="G35" s="3">
        <v>2</v>
      </c>
      <c r="H35" s="6">
        <f t="shared" ref="H35:H38" si="2">IFERROR(ROUND(G35/F35,3),"")</f>
        <v>0.28599999999999998</v>
      </c>
      <c r="I35" s="66">
        <f>ROUND(AVERAGE(H35:H38),3)</f>
        <v>0.28599999999999998</v>
      </c>
    </row>
    <row r="36" spans="3:10" s="2" customFormat="1" ht="15.75" customHeight="1" x14ac:dyDescent="0.4">
      <c r="C36" s="79"/>
      <c r="D36" s="7">
        <v>2</v>
      </c>
      <c r="E36" s="3" t="s">
        <v>6</v>
      </c>
      <c r="F36" s="3">
        <v>7</v>
      </c>
      <c r="G36" s="3">
        <v>2</v>
      </c>
      <c r="H36" s="6">
        <f t="shared" si="2"/>
        <v>0.28599999999999998</v>
      </c>
      <c r="I36" s="66"/>
      <c r="J36" s="2" t="s">
        <v>43</v>
      </c>
    </row>
    <row r="37" spans="3:10" s="2" customFormat="1" ht="15.75" customHeight="1" thickBot="1" x14ac:dyDescent="0.45">
      <c r="C37" s="73" t="s">
        <v>14</v>
      </c>
      <c r="D37" s="7">
        <v>3</v>
      </c>
      <c r="E37" s="3" t="s">
        <v>7</v>
      </c>
      <c r="F37" s="3">
        <v>7</v>
      </c>
      <c r="G37" s="3">
        <v>2</v>
      </c>
      <c r="H37" s="6">
        <f t="shared" si="2"/>
        <v>0.28599999999999998</v>
      </c>
      <c r="I37" s="67"/>
      <c r="J37" s="2" t="s">
        <v>44</v>
      </c>
    </row>
    <row r="38" spans="3:10" s="2" customFormat="1" ht="15.75" customHeight="1" thickBot="1" x14ac:dyDescent="0.45">
      <c r="C38" s="73"/>
      <c r="D38" s="7">
        <v>4</v>
      </c>
      <c r="E38" s="3" t="s">
        <v>8</v>
      </c>
      <c r="F38" s="3">
        <v>7</v>
      </c>
      <c r="G38" s="3">
        <v>2</v>
      </c>
      <c r="H38" s="6">
        <f t="shared" si="2"/>
        <v>0.28599999999999998</v>
      </c>
      <c r="I38" s="67"/>
      <c r="J38" s="19" t="str">
        <f>IF(I35="","",IF(I35&gt;=0.285,"達成","未達成"))</f>
        <v>達成</v>
      </c>
    </row>
    <row r="39" spans="3:10" s="2" customFormat="1" ht="15" customHeight="1" x14ac:dyDescent="0.4">
      <c r="C39" s="32" t="s">
        <v>31</v>
      </c>
      <c r="D39" s="58"/>
      <c r="E39" s="60" t="s">
        <v>0</v>
      </c>
      <c r="F39" s="33" t="s">
        <v>1</v>
      </c>
      <c r="G39" s="33" t="s">
        <v>2</v>
      </c>
      <c r="H39" s="33" t="s">
        <v>3</v>
      </c>
      <c r="I39" s="34" t="s">
        <v>4</v>
      </c>
    </row>
    <row r="40" spans="3:10" s="13" customFormat="1" ht="15" customHeight="1" x14ac:dyDescent="0.4">
      <c r="C40" s="35" t="s">
        <v>20</v>
      </c>
      <c r="D40" s="68"/>
      <c r="E40" s="69"/>
      <c r="F40" s="21" t="s">
        <v>16</v>
      </c>
      <c r="G40" s="21" t="s">
        <v>17</v>
      </c>
      <c r="H40" s="21" t="s">
        <v>18</v>
      </c>
      <c r="I40" s="40" t="s">
        <v>19</v>
      </c>
    </row>
    <row r="41" spans="3:10" s="2" customFormat="1" ht="15.75" customHeight="1" x14ac:dyDescent="0.4">
      <c r="C41" s="73" t="s">
        <v>10</v>
      </c>
      <c r="D41" s="7">
        <v>1</v>
      </c>
      <c r="E41" s="3" t="s">
        <v>5</v>
      </c>
      <c r="F41" s="3">
        <v>7</v>
      </c>
      <c r="G41" s="3">
        <v>2</v>
      </c>
      <c r="H41" s="6">
        <f>IFERROR(ROUND(G41/F41,3),"")</f>
        <v>0.28599999999999998</v>
      </c>
      <c r="I41" s="66">
        <f>ROUND(AVERAGE(H41:H46),3)</f>
        <v>0.27400000000000002</v>
      </c>
    </row>
    <row r="42" spans="3:10" s="2" customFormat="1" ht="15.75" customHeight="1" x14ac:dyDescent="0.4">
      <c r="C42" s="73"/>
      <c r="D42" s="7">
        <v>2</v>
      </c>
      <c r="E42" s="3" t="s">
        <v>6</v>
      </c>
      <c r="F42" s="3">
        <v>7</v>
      </c>
      <c r="G42" s="3">
        <v>2</v>
      </c>
      <c r="H42" s="6">
        <f t="shared" ref="H42:H46" si="3">IFERROR(ROUND(G42/F42,3),"")</f>
        <v>0.28599999999999998</v>
      </c>
      <c r="I42" s="66"/>
    </row>
    <row r="43" spans="3:10" s="2" customFormat="1" ht="15.75" customHeight="1" x14ac:dyDescent="0.4">
      <c r="C43" s="73" t="s">
        <v>14</v>
      </c>
      <c r="D43" s="7">
        <v>3</v>
      </c>
      <c r="E43" s="3" t="s">
        <v>7</v>
      </c>
      <c r="F43" s="3">
        <v>7</v>
      </c>
      <c r="G43" s="3">
        <v>2</v>
      </c>
      <c r="H43" s="6">
        <f t="shared" si="3"/>
        <v>0.28599999999999998</v>
      </c>
      <c r="I43" s="67"/>
    </row>
    <row r="44" spans="3:10" s="2" customFormat="1" ht="15.75" customHeight="1" x14ac:dyDescent="0.4">
      <c r="C44" s="73"/>
      <c r="D44" s="7">
        <v>4</v>
      </c>
      <c r="E44" s="3" t="s">
        <v>8</v>
      </c>
      <c r="F44" s="3">
        <v>7</v>
      </c>
      <c r="G44" s="3">
        <v>2</v>
      </c>
      <c r="H44" s="6">
        <f t="shared" si="3"/>
        <v>0.28599999999999998</v>
      </c>
      <c r="I44" s="67"/>
      <c r="J44" s="2" t="s">
        <v>43</v>
      </c>
    </row>
    <row r="45" spans="3:10" s="2" customFormat="1" ht="15.75" customHeight="1" thickBot="1" x14ac:dyDescent="0.45">
      <c r="C45" s="73" t="s">
        <v>15</v>
      </c>
      <c r="D45" s="7">
        <v>5</v>
      </c>
      <c r="E45" s="3" t="s">
        <v>9</v>
      </c>
      <c r="F45" s="3">
        <v>4</v>
      </c>
      <c r="G45" s="3">
        <v>1</v>
      </c>
      <c r="H45" s="6">
        <f t="shared" si="3"/>
        <v>0.25</v>
      </c>
      <c r="I45" s="67"/>
      <c r="J45" s="2" t="s">
        <v>44</v>
      </c>
    </row>
    <row r="46" spans="3:10" s="2" customFormat="1" ht="15.75" customHeight="1" thickBot="1" x14ac:dyDescent="0.45">
      <c r="C46" s="74"/>
      <c r="D46" s="37">
        <v>6</v>
      </c>
      <c r="E46" s="38" t="s">
        <v>11</v>
      </c>
      <c r="F46" s="3">
        <v>4</v>
      </c>
      <c r="G46" s="3">
        <v>1</v>
      </c>
      <c r="H46" s="39">
        <f t="shared" si="3"/>
        <v>0.25</v>
      </c>
      <c r="I46" s="70"/>
      <c r="J46" s="19" t="str">
        <f>IF(I41="","",IF(I41&gt;=0.285,"達成","未達成"))</f>
        <v>未達成</v>
      </c>
    </row>
    <row r="47" spans="3:10" s="2" customFormat="1" ht="15" customHeight="1" x14ac:dyDescent="0.4">
      <c r="C47" s="32" t="s">
        <v>32</v>
      </c>
      <c r="D47" s="58"/>
      <c r="E47" s="60" t="s">
        <v>0</v>
      </c>
      <c r="F47" s="33" t="s">
        <v>1</v>
      </c>
      <c r="G47" s="33" t="s">
        <v>2</v>
      </c>
      <c r="H47" s="33" t="s">
        <v>3</v>
      </c>
      <c r="I47" s="34" t="s">
        <v>4</v>
      </c>
    </row>
    <row r="48" spans="3:10" s="13" customFormat="1" ht="15" customHeight="1" x14ac:dyDescent="0.4">
      <c r="C48" s="35" t="s">
        <v>20</v>
      </c>
      <c r="D48" s="68"/>
      <c r="E48" s="69"/>
      <c r="F48" s="21" t="s">
        <v>16</v>
      </c>
      <c r="G48" s="21" t="s">
        <v>17</v>
      </c>
      <c r="H48" s="21" t="s">
        <v>18</v>
      </c>
      <c r="I48" s="40" t="s">
        <v>19</v>
      </c>
    </row>
    <row r="49" spans="3:13" s="2" customFormat="1" ht="15.75" customHeight="1" x14ac:dyDescent="0.4">
      <c r="C49" s="73" t="s">
        <v>10</v>
      </c>
      <c r="D49" s="7">
        <v>1</v>
      </c>
      <c r="E49" s="3" t="s">
        <v>5</v>
      </c>
      <c r="F49" s="3">
        <v>7</v>
      </c>
      <c r="G49" s="3">
        <v>2</v>
      </c>
      <c r="H49" s="6">
        <f>IFERROR(ROUND(G49/F49,3),"")</f>
        <v>0.28599999999999998</v>
      </c>
      <c r="I49" s="66">
        <f>ROUND(AVERAGE(H49:H54),3)</f>
        <v>0.28599999999999998</v>
      </c>
    </row>
    <row r="50" spans="3:13" s="2" customFormat="1" ht="15.75" customHeight="1" x14ac:dyDescent="0.4">
      <c r="C50" s="73"/>
      <c r="D50" s="7">
        <v>2</v>
      </c>
      <c r="E50" s="3" t="s">
        <v>6</v>
      </c>
      <c r="F50" s="3">
        <v>7</v>
      </c>
      <c r="G50" s="3">
        <v>2</v>
      </c>
      <c r="H50" s="6">
        <f t="shared" ref="H50:H54" si="4">IFERROR(ROUND(G50/F50,3),"")</f>
        <v>0.28599999999999998</v>
      </c>
      <c r="I50" s="66"/>
    </row>
    <row r="51" spans="3:13" s="2" customFormat="1" ht="15.75" customHeight="1" x14ac:dyDescent="0.4">
      <c r="C51" s="73" t="s">
        <v>14</v>
      </c>
      <c r="D51" s="7">
        <v>3</v>
      </c>
      <c r="E51" s="3" t="s">
        <v>7</v>
      </c>
      <c r="F51" s="3">
        <v>7</v>
      </c>
      <c r="G51" s="3">
        <v>2</v>
      </c>
      <c r="H51" s="6">
        <f t="shared" si="4"/>
        <v>0.28599999999999998</v>
      </c>
      <c r="I51" s="67"/>
    </row>
    <row r="52" spans="3:13" s="2" customFormat="1" ht="15.75" customHeight="1" x14ac:dyDescent="0.4">
      <c r="C52" s="73"/>
      <c r="D52" s="7">
        <v>4</v>
      </c>
      <c r="E52" s="3" t="s">
        <v>8</v>
      </c>
      <c r="F52" s="3">
        <v>7</v>
      </c>
      <c r="G52" s="3">
        <v>2</v>
      </c>
      <c r="H52" s="6">
        <f t="shared" si="4"/>
        <v>0.28599999999999998</v>
      </c>
      <c r="I52" s="67"/>
      <c r="J52" s="2" t="s">
        <v>43</v>
      </c>
    </row>
    <row r="53" spans="3:13" s="2" customFormat="1" ht="15.75" customHeight="1" thickBot="1" x14ac:dyDescent="0.45">
      <c r="C53" s="73" t="s">
        <v>15</v>
      </c>
      <c r="D53" s="7">
        <v>5</v>
      </c>
      <c r="E53" s="3" t="s">
        <v>9</v>
      </c>
      <c r="F53" s="3">
        <v>7</v>
      </c>
      <c r="G53" s="3">
        <v>2</v>
      </c>
      <c r="H53" s="6">
        <f t="shared" si="4"/>
        <v>0.28599999999999998</v>
      </c>
      <c r="I53" s="67"/>
      <c r="J53" s="2" t="s">
        <v>44</v>
      </c>
      <c r="M53" s="9"/>
    </row>
    <row r="54" spans="3:13" s="2" customFormat="1" ht="15.75" customHeight="1" thickBot="1" x14ac:dyDescent="0.45">
      <c r="C54" s="74"/>
      <c r="D54" s="37">
        <v>6</v>
      </c>
      <c r="E54" s="38" t="s">
        <v>11</v>
      </c>
      <c r="F54" s="38">
        <v>7</v>
      </c>
      <c r="G54" s="38">
        <v>2</v>
      </c>
      <c r="H54" s="39">
        <f t="shared" si="4"/>
        <v>0.28599999999999998</v>
      </c>
      <c r="I54" s="70"/>
      <c r="J54" s="19" t="str">
        <f>IF(I49="","",IF(I49&gt;=0.285,"達成","未達成"))</f>
        <v>達成</v>
      </c>
    </row>
    <row r="55" spans="3:13" s="2" customFormat="1" ht="15" customHeight="1" x14ac:dyDescent="0.4">
      <c r="C55" s="32" t="s">
        <v>34</v>
      </c>
      <c r="D55" s="58"/>
      <c r="E55" s="60" t="s">
        <v>0</v>
      </c>
      <c r="F55" s="33" t="s">
        <v>1</v>
      </c>
      <c r="G55" s="33" t="s">
        <v>2</v>
      </c>
      <c r="H55" s="33" t="s">
        <v>3</v>
      </c>
      <c r="I55" s="34" t="s">
        <v>4</v>
      </c>
    </row>
    <row r="56" spans="3:13" s="13" customFormat="1" ht="15" customHeight="1" x14ac:dyDescent="0.4">
      <c r="C56" s="35" t="s">
        <v>20</v>
      </c>
      <c r="D56" s="68"/>
      <c r="E56" s="69"/>
      <c r="F56" s="21" t="s">
        <v>16</v>
      </c>
      <c r="G56" s="21" t="s">
        <v>17</v>
      </c>
      <c r="H56" s="21" t="s">
        <v>18</v>
      </c>
      <c r="I56" s="40" t="s">
        <v>19</v>
      </c>
    </row>
    <row r="57" spans="3:13" s="2" customFormat="1" ht="15.75" customHeight="1" x14ac:dyDescent="0.4">
      <c r="C57" s="73" t="s">
        <v>10</v>
      </c>
      <c r="D57" s="7">
        <v>1</v>
      </c>
      <c r="E57" s="3" t="s">
        <v>5</v>
      </c>
      <c r="F57" s="3">
        <v>7</v>
      </c>
      <c r="G57" s="3">
        <v>2</v>
      </c>
      <c r="H57" s="6">
        <f>IFERROR(ROUND(G57/F57,3),"")</f>
        <v>0.28599999999999998</v>
      </c>
      <c r="I57" s="66">
        <f>ROUND(AVERAGE(H57:H62),3)</f>
        <v>0.28599999999999998</v>
      </c>
    </row>
    <row r="58" spans="3:13" s="2" customFormat="1" ht="15.75" customHeight="1" x14ac:dyDescent="0.4">
      <c r="C58" s="73"/>
      <c r="D58" s="7">
        <v>2</v>
      </c>
      <c r="E58" s="3" t="s">
        <v>6</v>
      </c>
      <c r="F58" s="3">
        <v>7</v>
      </c>
      <c r="G58" s="3">
        <v>2</v>
      </c>
      <c r="H58" s="6">
        <f t="shared" ref="H58:H62" si="5">IFERROR(ROUND(G58/F58,3),"")</f>
        <v>0.28599999999999998</v>
      </c>
      <c r="I58" s="66"/>
    </row>
    <row r="59" spans="3:13" s="2" customFormat="1" ht="15.75" customHeight="1" x14ac:dyDescent="0.4">
      <c r="C59" s="73" t="s">
        <v>14</v>
      </c>
      <c r="D59" s="7">
        <v>3</v>
      </c>
      <c r="E59" s="3" t="s">
        <v>7</v>
      </c>
      <c r="F59" s="3">
        <v>7</v>
      </c>
      <c r="G59" s="3">
        <v>2</v>
      </c>
      <c r="H59" s="6">
        <f t="shared" si="5"/>
        <v>0.28599999999999998</v>
      </c>
      <c r="I59" s="67"/>
    </row>
    <row r="60" spans="3:13" s="2" customFormat="1" ht="15.75" customHeight="1" x14ac:dyDescent="0.4">
      <c r="C60" s="73"/>
      <c r="D60" s="7">
        <v>4</v>
      </c>
      <c r="E60" s="3" t="s">
        <v>8</v>
      </c>
      <c r="F60" s="3">
        <v>7</v>
      </c>
      <c r="G60" s="3">
        <v>2</v>
      </c>
      <c r="H60" s="6">
        <f t="shared" si="5"/>
        <v>0.28599999999999998</v>
      </c>
      <c r="I60" s="67"/>
      <c r="J60" s="2" t="s">
        <v>43</v>
      </c>
    </row>
    <row r="61" spans="3:13" s="2" customFormat="1" ht="15.75" customHeight="1" thickBot="1" x14ac:dyDescent="0.45">
      <c r="C61" s="73" t="s">
        <v>15</v>
      </c>
      <c r="D61" s="7">
        <v>5</v>
      </c>
      <c r="E61" s="3" t="s">
        <v>9</v>
      </c>
      <c r="F61" s="3">
        <v>7</v>
      </c>
      <c r="G61" s="3">
        <v>2</v>
      </c>
      <c r="H61" s="6">
        <f t="shared" si="5"/>
        <v>0.28599999999999998</v>
      </c>
      <c r="I61" s="67"/>
      <c r="J61" s="2" t="s">
        <v>44</v>
      </c>
      <c r="M61" s="9"/>
    </row>
    <row r="62" spans="3:13" s="2" customFormat="1" ht="15.75" customHeight="1" thickBot="1" x14ac:dyDescent="0.45">
      <c r="C62" s="74"/>
      <c r="D62" s="37">
        <v>6</v>
      </c>
      <c r="E62" s="38" t="s">
        <v>11</v>
      </c>
      <c r="F62" s="38">
        <v>7</v>
      </c>
      <c r="G62" s="38">
        <v>2</v>
      </c>
      <c r="H62" s="39">
        <f t="shared" si="5"/>
        <v>0.28599999999999998</v>
      </c>
      <c r="I62" s="70"/>
      <c r="J62" s="19" t="str">
        <f>IF(I57="","",IF(I57&gt;=0.285,"達成","未達成"))</f>
        <v>達成</v>
      </c>
    </row>
    <row r="63" spans="3:13" s="2" customFormat="1" ht="15" customHeight="1" x14ac:dyDescent="0.4">
      <c r="C63" s="32" t="s">
        <v>47</v>
      </c>
      <c r="D63" s="58"/>
      <c r="E63" s="60" t="s">
        <v>0</v>
      </c>
      <c r="F63" s="33" t="s">
        <v>1</v>
      </c>
      <c r="G63" s="33" t="s">
        <v>2</v>
      </c>
      <c r="H63" s="33" t="s">
        <v>3</v>
      </c>
      <c r="I63" s="34" t="s">
        <v>4</v>
      </c>
    </row>
    <row r="64" spans="3:13" s="13" customFormat="1" ht="15" customHeight="1" x14ac:dyDescent="0.4">
      <c r="C64" s="35" t="s">
        <v>20</v>
      </c>
      <c r="D64" s="68"/>
      <c r="E64" s="69"/>
      <c r="F64" s="21" t="s">
        <v>16</v>
      </c>
      <c r="G64" s="21" t="s">
        <v>17</v>
      </c>
      <c r="H64" s="21" t="s">
        <v>18</v>
      </c>
      <c r="I64" s="40" t="s">
        <v>19</v>
      </c>
    </row>
    <row r="65" spans="3:13" s="2" customFormat="1" ht="15.75" customHeight="1" x14ac:dyDescent="0.4">
      <c r="C65" s="73" t="s">
        <v>10</v>
      </c>
      <c r="D65" s="7">
        <v>1</v>
      </c>
      <c r="E65" s="3" t="s">
        <v>5</v>
      </c>
      <c r="F65" s="3">
        <v>7</v>
      </c>
      <c r="G65" s="3">
        <v>2</v>
      </c>
      <c r="H65" s="6">
        <f>IFERROR(ROUND(G65/F65,3),"")</f>
        <v>0.28599999999999998</v>
      </c>
      <c r="I65" s="66">
        <f>ROUND(AVERAGE(H65:H70),3)</f>
        <v>0.30199999999999999</v>
      </c>
    </row>
    <row r="66" spans="3:13" s="2" customFormat="1" ht="15.75" customHeight="1" x14ac:dyDescent="0.4">
      <c r="C66" s="73"/>
      <c r="D66" s="7">
        <v>2</v>
      </c>
      <c r="E66" s="3" t="s">
        <v>6</v>
      </c>
      <c r="F66" s="3">
        <v>7</v>
      </c>
      <c r="G66" s="3">
        <v>2</v>
      </c>
      <c r="H66" s="6">
        <f t="shared" ref="H66:H70" si="6">IFERROR(ROUND(G66/F66,3),"")</f>
        <v>0.28599999999999998</v>
      </c>
      <c r="I66" s="66"/>
    </row>
    <row r="67" spans="3:13" s="2" customFormat="1" ht="15.75" customHeight="1" x14ac:dyDescent="0.4">
      <c r="C67" s="73" t="s">
        <v>14</v>
      </c>
      <c r="D67" s="7">
        <v>3</v>
      </c>
      <c r="E67" s="3" t="s">
        <v>7</v>
      </c>
      <c r="F67" s="3">
        <v>7</v>
      </c>
      <c r="G67" s="3">
        <v>2</v>
      </c>
      <c r="H67" s="6">
        <f t="shared" si="6"/>
        <v>0.28599999999999998</v>
      </c>
      <c r="I67" s="67"/>
    </row>
    <row r="68" spans="3:13" s="2" customFormat="1" ht="15.75" customHeight="1" x14ac:dyDescent="0.4">
      <c r="C68" s="73"/>
      <c r="D68" s="7">
        <v>4</v>
      </c>
      <c r="E68" s="3" t="s">
        <v>8</v>
      </c>
      <c r="F68" s="3">
        <v>7</v>
      </c>
      <c r="G68" s="3">
        <v>2</v>
      </c>
      <c r="H68" s="6">
        <f t="shared" si="6"/>
        <v>0.28599999999999998</v>
      </c>
      <c r="I68" s="67"/>
      <c r="J68" s="2" t="s">
        <v>43</v>
      </c>
    </row>
    <row r="69" spans="3:13" s="2" customFormat="1" ht="15.75" customHeight="1" thickBot="1" x14ac:dyDescent="0.45">
      <c r="C69" s="73" t="s">
        <v>15</v>
      </c>
      <c r="D69" s="7">
        <v>5</v>
      </c>
      <c r="E69" s="3" t="s">
        <v>9</v>
      </c>
      <c r="F69" s="3">
        <v>3</v>
      </c>
      <c r="G69" s="3">
        <v>1</v>
      </c>
      <c r="H69" s="6">
        <f t="shared" si="6"/>
        <v>0.33300000000000002</v>
      </c>
      <c r="I69" s="67"/>
      <c r="J69" s="2" t="s">
        <v>44</v>
      </c>
      <c r="M69" s="9"/>
    </row>
    <row r="70" spans="3:13" s="2" customFormat="1" ht="15.75" customHeight="1" thickBot="1" x14ac:dyDescent="0.45">
      <c r="C70" s="74"/>
      <c r="D70" s="37">
        <v>6</v>
      </c>
      <c r="E70" s="38" t="s">
        <v>11</v>
      </c>
      <c r="F70" s="38">
        <v>3</v>
      </c>
      <c r="G70" s="38">
        <v>1</v>
      </c>
      <c r="H70" s="39">
        <f t="shared" si="6"/>
        <v>0.33300000000000002</v>
      </c>
      <c r="I70" s="70"/>
      <c r="J70" s="19" t="str">
        <f>IF(I65="","",IF(I65&gt;=0.285,"達成","未達成"))</f>
        <v>達成</v>
      </c>
    </row>
    <row r="71" spans="3:13" s="2" customFormat="1" ht="28.5" customHeight="1" thickBot="1" x14ac:dyDescent="0.45">
      <c r="D71" s="8"/>
      <c r="G71" s="9"/>
      <c r="H71" s="8" t="s">
        <v>41</v>
      </c>
      <c r="I71" s="46">
        <f>ROUND(AVERAGE(I35,I41,I49,I57,I65),3)</f>
        <v>0.28699999999999998</v>
      </c>
      <c r="J71" s="47" t="str">
        <f>IF(I71="","",IF(I71&gt;=0.285,"達成","未達成"))</f>
        <v>達成</v>
      </c>
    </row>
    <row r="72" spans="3:13" s="2" customFormat="1" ht="15.75" customHeight="1" thickBot="1" x14ac:dyDescent="0.45">
      <c r="C72" s="2" t="s">
        <v>49</v>
      </c>
      <c r="D72" s="8"/>
    </row>
    <row r="73" spans="3:13" s="2" customFormat="1" ht="15" customHeight="1" x14ac:dyDescent="0.4">
      <c r="C73" s="32" t="s">
        <v>35</v>
      </c>
      <c r="D73" s="58"/>
      <c r="E73" s="60" t="s">
        <v>0</v>
      </c>
      <c r="F73" s="33" t="s">
        <v>1</v>
      </c>
      <c r="G73" s="33" t="s">
        <v>2</v>
      </c>
      <c r="H73" s="33" t="s">
        <v>3</v>
      </c>
      <c r="I73" s="34" t="s">
        <v>4</v>
      </c>
    </row>
    <row r="74" spans="3:13" s="13" customFormat="1" ht="15" customHeight="1" x14ac:dyDescent="0.4">
      <c r="C74" s="35" t="s">
        <v>20</v>
      </c>
      <c r="D74" s="68"/>
      <c r="E74" s="69"/>
      <c r="F74" s="21" t="s">
        <v>16</v>
      </c>
      <c r="G74" s="21" t="s">
        <v>17</v>
      </c>
      <c r="H74" s="21" t="s">
        <v>18</v>
      </c>
      <c r="I74" s="40" t="s">
        <v>19</v>
      </c>
    </row>
    <row r="75" spans="3:13" s="2" customFormat="1" ht="15.75" customHeight="1" x14ac:dyDescent="0.4">
      <c r="C75" s="73" t="s">
        <v>10</v>
      </c>
      <c r="D75" s="7">
        <v>1</v>
      </c>
      <c r="E75" s="3" t="s">
        <v>5</v>
      </c>
      <c r="F75" s="3">
        <v>7</v>
      </c>
      <c r="G75" s="3">
        <v>2</v>
      </c>
      <c r="H75" s="6">
        <f>IFERROR(ROUND(G75/F75,3),"")</f>
        <v>0.28599999999999998</v>
      </c>
      <c r="I75" s="66">
        <f>ROUND(AVERAGE(H75:H80),3)</f>
        <v>0.28599999999999998</v>
      </c>
    </row>
    <row r="76" spans="3:13" s="2" customFormat="1" ht="15.75" customHeight="1" x14ac:dyDescent="0.4">
      <c r="C76" s="73"/>
      <c r="D76" s="7">
        <v>2</v>
      </c>
      <c r="E76" s="3" t="s">
        <v>6</v>
      </c>
      <c r="F76" s="3">
        <v>7</v>
      </c>
      <c r="G76" s="3">
        <v>2</v>
      </c>
      <c r="H76" s="6">
        <f t="shared" ref="H76:H80" si="7">IFERROR(ROUND(G76/F76,3),"")</f>
        <v>0.28599999999999998</v>
      </c>
      <c r="I76" s="66"/>
    </row>
    <row r="77" spans="3:13" s="2" customFormat="1" ht="15.75" customHeight="1" x14ac:dyDescent="0.4">
      <c r="C77" s="73" t="s">
        <v>14</v>
      </c>
      <c r="D77" s="7">
        <v>3</v>
      </c>
      <c r="E77" s="3" t="s">
        <v>7</v>
      </c>
      <c r="F77" s="3">
        <v>7</v>
      </c>
      <c r="G77" s="3">
        <v>2</v>
      </c>
      <c r="H77" s="6">
        <f t="shared" si="7"/>
        <v>0.28599999999999998</v>
      </c>
      <c r="I77" s="67"/>
    </row>
    <row r="78" spans="3:13" s="2" customFormat="1" ht="15.75" customHeight="1" x14ac:dyDescent="0.4">
      <c r="C78" s="73"/>
      <c r="D78" s="7">
        <v>4</v>
      </c>
      <c r="E78" s="3" t="s">
        <v>8</v>
      </c>
      <c r="F78" s="3">
        <v>7</v>
      </c>
      <c r="G78" s="3">
        <v>2</v>
      </c>
      <c r="H78" s="6">
        <f t="shared" si="7"/>
        <v>0.28599999999999998</v>
      </c>
      <c r="I78" s="67"/>
      <c r="J78" s="2" t="s">
        <v>43</v>
      </c>
    </row>
    <row r="79" spans="3:13" s="2" customFormat="1" ht="15.75" customHeight="1" thickBot="1" x14ac:dyDescent="0.45">
      <c r="C79" s="73" t="s">
        <v>15</v>
      </c>
      <c r="D79" s="7">
        <v>5</v>
      </c>
      <c r="E79" s="3" t="s">
        <v>9</v>
      </c>
      <c r="F79" s="3">
        <v>7</v>
      </c>
      <c r="G79" s="3">
        <v>2</v>
      </c>
      <c r="H79" s="6">
        <f t="shared" si="7"/>
        <v>0.28599999999999998</v>
      </c>
      <c r="I79" s="67"/>
      <c r="J79" s="2" t="s">
        <v>44</v>
      </c>
    </row>
    <row r="80" spans="3:13" s="2" customFormat="1" ht="15.75" customHeight="1" thickBot="1" x14ac:dyDescent="0.45">
      <c r="C80" s="74"/>
      <c r="D80" s="37">
        <v>6</v>
      </c>
      <c r="E80" s="38" t="s">
        <v>11</v>
      </c>
      <c r="F80" s="3">
        <v>7</v>
      </c>
      <c r="G80" s="3">
        <v>2</v>
      </c>
      <c r="H80" s="39">
        <f t="shared" si="7"/>
        <v>0.28599999999999998</v>
      </c>
      <c r="I80" s="70"/>
      <c r="J80" s="19" t="str">
        <f>IF(I75="","",IF(I75&gt;=0.285,"達成","未達成"))</f>
        <v>達成</v>
      </c>
    </row>
    <row r="81" spans="3:17" s="2" customFormat="1" ht="15" customHeight="1" x14ac:dyDescent="0.4">
      <c r="C81" s="32" t="s">
        <v>31</v>
      </c>
      <c r="D81" s="58"/>
      <c r="E81" s="60" t="s">
        <v>0</v>
      </c>
      <c r="F81" s="33" t="s">
        <v>1</v>
      </c>
      <c r="G81" s="33" t="s">
        <v>2</v>
      </c>
      <c r="H81" s="33" t="s">
        <v>3</v>
      </c>
      <c r="I81" s="34" t="s">
        <v>4</v>
      </c>
    </row>
    <row r="82" spans="3:17" s="13" customFormat="1" ht="15" customHeight="1" x14ac:dyDescent="0.4">
      <c r="C82" s="35" t="s">
        <v>20</v>
      </c>
      <c r="D82" s="68"/>
      <c r="E82" s="69"/>
      <c r="F82" s="21" t="s">
        <v>16</v>
      </c>
      <c r="G82" s="21" t="s">
        <v>17</v>
      </c>
      <c r="H82" s="21" t="s">
        <v>18</v>
      </c>
      <c r="I82" s="40" t="s">
        <v>19</v>
      </c>
    </row>
    <row r="83" spans="3:17" s="2" customFormat="1" ht="15.75" customHeight="1" x14ac:dyDescent="0.4">
      <c r="C83" s="73" t="s">
        <v>10</v>
      </c>
      <c r="D83" s="7">
        <v>1</v>
      </c>
      <c r="E83" s="3" t="s">
        <v>5</v>
      </c>
      <c r="F83" s="3">
        <v>7</v>
      </c>
      <c r="G83" s="3">
        <v>2</v>
      </c>
      <c r="H83" s="6">
        <f>IFERROR(ROUND(G83/F83,3),"")</f>
        <v>0.28599999999999998</v>
      </c>
      <c r="I83" s="66">
        <f>ROUND(AVERAGE(H83:H88),3)</f>
        <v>0.28599999999999998</v>
      </c>
    </row>
    <row r="84" spans="3:17" s="2" customFormat="1" ht="15.75" customHeight="1" x14ac:dyDescent="0.4">
      <c r="C84" s="73"/>
      <c r="D84" s="7">
        <v>2</v>
      </c>
      <c r="E84" s="3" t="s">
        <v>6</v>
      </c>
      <c r="F84" s="3">
        <v>7</v>
      </c>
      <c r="G84" s="3">
        <v>2</v>
      </c>
      <c r="H84" s="6">
        <f t="shared" ref="H84:H88" si="8">IFERROR(ROUND(G84/F84,3),"")</f>
        <v>0.28599999999999998</v>
      </c>
      <c r="I84" s="66"/>
    </row>
    <row r="85" spans="3:17" s="2" customFormat="1" ht="15.75" customHeight="1" x14ac:dyDescent="0.4">
      <c r="C85" s="73" t="s">
        <v>14</v>
      </c>
      <c r="D85" s="7">
        <v>3</v>
      </c>
      <c r="E85" s="3" t="s">
        <v>7</v>
      </c>
      <c r="F85" s="3">
        <v>7</v>
      </c>
      <c r="G85" s="3">
        <v>2</v>
      </c>
      <c r="H85" s="6">
        <f t="shared" si="8"/>
        <v>0.28599999999999998</v>
      </c>
      <c r="I85" s="67"/>
    </row>
    <row r="86" spans="3:17" s="2" customFormat="1" ht="15.75" customHeight="1" x14ac:dyDescent="0.4">
      <c r="C86" s="73"/>
      <c r="D86" s="7">
        <v>4</v>
      </c>
      <c r="E86" s="3" t="s">
        <v>8</v>
      </c>
      <c r="F86" s="3">
        <v>7</v>
      </c>
      <c r="G86" s="3">
        <v>2</v>
      </c>
      <c r="H86" s="6">
        <f t="shared" si="8"/>
        <v>0.28599999999999998</v>
      </c>
      <c r="I86" s="67"/>
      <c r="J86" s="2" t="s">
        <v>43</v>
      </c>
    </row>
    <row r="87" spans="3:17" s="2" customFormat="1" ht="15.75" customHeight="1" thickBot="1" x14ac:dyDescent="0.45">
      <c r="C87" s="73" t="s">
        <v>15</v>
      </c>
      <c r="D87" s="7">
        <v>5</v>
      </c>
      <c r="E87" s="3" t="s">
        <v>9</v>
      </c>
      <c r="F87" s="3">
        <v>7</v>
      </c>
      <c r="G87" s="3">
        <v>2</v>
      </c>
      <c r="H87" s="6">
        <f t="shared" si="8"/>
        <v>0.28599999999999998</v>
      </c>
      <c r="I87" s="67"/>
      <c r="J87" s="2" t="s">
        <v>44</v>
      </c>
      <c r="M87" s="9"/>
    </row>
    <row r="88" spans="3:17" s="2" customFormat="1" ht="15.75" customHeight="1" thickBot="1" x14ac:dyDescent="0.45">
      <c r="C88" s="74"/>
      <c r="D88" s="37">
        <v>6</v>
      </c>
      <c r="E88" s="38" t="s">
        <v>11</v>
      </c>
      <c r="F88" s="38">
        <v>7</v>
      </c>
      <c r="G88" s="38">
        <v>2</v>
      </c>
      <c r="H88" s="39">
        <f t="shared" si="8"/>
        <v>0.28599999999999998</v>
      </c>
      <c r="I88" s="70"/>
      <c r="J88" s="19" t="str">
        <f>IF(I83="","",IF(I83&gt;=0.285,"達成","未達成"))</f>
        <v>達成</v>
      </c>
    </row>
    <row r="89" spans="3:17" s="2" customFormat="1" ht="15" customHeight="1" x14ac:dyDescent="0.4">
      <c r="C89" s="32" t="s">
        <v>32</v>
      </c>
      <c r="D89" s="58"/>
      <c r="E89" s="60" t="s">
        <v>0</v>
      </c>
      <c r="F89" s="33" t="s">
        <v>1</v>
      </c>
      <c r="G89" s="33" t="s">
        <v>2</v>
      </c>
      <c r="H89" s="33" t="s">
        <v>3</v>
      </c>
      <c r="I89" s="34" t="s">
        <v>4</v>
      </c>
    </row>
    <row r="90" spans="3:17" s="13" customFormat="1" ht="15" customHeight="1" x14ac:dyDescent="0.4">
      <c r="C90" s="35" t="s">
        <v>20</v>
      </c>
      <c r="D90" s="68"/>
      <c r="E90" s="69"/>
      <c r="F90" s="21" t="s">
        <v>16</v>
      </c>
      <c r="G90" s="21" t="s">
        <v>17</v>
      </c>
      <c r="H90" s="21" t="s">
        <v>18</v>
      </c>
      <c r="I90" s="40" t="s">
        <v>19</v>
      </c>
      <c r="Q90" s="1"/>
    </row>
    <row r="91" spans="3:17" s="2" customFormat="1" ht="15.75" customHeight="1" x14ac:dyDescent="0.4">
      <c r="C91" s="73" t="s">
        <v>10</v>
      </c>
      <c r="D91" s="7">
        <v>1</v>
      </c>
      <c r="E91" s="3" t="s">
        <v>5</v>
      </c>
      <c r="F91" s="3">
        <v>7</v>
      </c>
      <c r="G91" s="3">
        <v>2</v>
      </c>
      <c r="H91" s="6">
        <f>IFERROR(ROUND(G91/F91,3),"")</f>
        <v>0.28599999999999998</v>
      </c>
      <c r="I91" s="66">
        <f>ROUND(AVERAGE(H91:H96),3)</f>
        <v>0.28599999999999998</v>
      </c>
    </row>
    <row r="92" spans="3:17" s="2" customFormat="1" ht="15.75" customHeight="1" x14ac:dyDescent="0.4">
      <c r="C92" s="73"/>
      <c r="D92" s="7">
        <v>2</v>
      </c>
      <c r="E92" s="3" t="s">
        <v>6</v>
      </c>
      <c r="F92" s="3">
        <v>7</v>
      </c>
      <c r="G92" s="3">
        <v>2</v>
      </c>
      <c r="H92" s="6">
        <f t="shared" ref="H92:H96" si="9">IFERROR(ROUND(G92/F92,3),"")</f>
        <v>0.28599999999999998</v>
      </c>
      <c r="I92" s="66"/>
    </row>
    <row r="93" spans="3:17" s="2" customFormat="1" ht="15.75" customHeight="1" x14ac:dyDescent="0.4">
      <c r="C93" s="73" t="s">
        <v>14</v>
      </c>
      <c r="D93" s="7">
        <v>3</v>
      </c>
      <c r="E93" s="3" t="s">
        <v>7</v>
      </c>
      <c r="F93" s="3">
        <v>7</v>
      </c>
      <c r="G93" s="3">
        <v>2</v>
      </c>
      <c r="H93" s="6">
        <f t="shared" si="9"/>
        <v>0.28599999999999998</v>
      </c>
      <c r="I93" s="67"/>
    </row>
    <row r="94" spans="3:17" s="2" customFormat="1" ht="15.75" customHeight="1" x14ac:dyDescent="0.4">
      <c r="C94" s="73"/>
      <c r="D94" s="7">
        <v>4</v>
      </c>
      <c r="E94" s="3" t="s">
        <v>8</v>
      </c>
      <c r="F94" s="3">
        <v>7</v>
      </c>
      <c r="G94" s="3">
        <v>2</v>
      </c>
      <c r="H94" s="6">
        <f t="shared" si="9"/>
        <v>0.28599999999999998</v>
      </c>
      <c r="I94" s="67"/>
      <c r="J94" s="2" t="s">
        <v>43</v>
      </c>
    </row>
    <row r="95" spans="3:17" s="2" customFormat="1" ht="15.75" customHeight="1" thickBot="1" x14ac:dyDescent="0.45">
      <c r="C95" s="73" t="s">
        <v>15</v>
      </c>
      <c r="D95" s="7">
        <v>5</v>
      </c>
      <c r="E95" s="3" t="s">
        <v>9</v>
      </c>
      <c r="F95" s="3">
        <v>7</v>
      </c>
      <c r="G95" s="3">
        <v>2</v>
      </c>
      <c r="H95" s="6">
        <f t="shared" si="9"/>
        <v>0.28599999999999998</v>
      </c>
      <c r="I95" s="67"/>
      <c r="J95" s="2" t="s">
        <v>44</v>
      </c>
      <c r="M95" s="9"/>
    </row>
    <row r="96" spans="3:17" s="2" customFormat="1" ht="15.75" customHeight="1" thickBot="1" x14ac:dyDescent="0.45">
      <c r="C96" s="74"/>
      <c r="D96" s="37">
        <v>6</v>
      </c>
      <c r="E96" s="38" t="s">
        <v>11</v>
      </c>
      <c r="F96" s="38">
        <v>7</v>
      </c>
      <c r="G96" s="38">
        <v>2</v>
      </c>
      <c r="H96" s="39">
        <f t="shared" si="9"/>
        <v>0.28599999999999998</v>
      </c>
      <c r="I96" s="70"/>
      <c r="J96" s="19" t="str">
        <f>IF(I91="","",IF(I91&gt;=0.285,"達成","未達成"))</f>
        <v>達成</v>
      </c>
    </row>
    <row r="97" spans="3:13" s="2" customFormat="1" ht="15" customHeight="1" x14ac:dyDescent="0.4">
      <c r="C97" s="32" t="s">
        <v>34</v>
      </c>
      <c r="D97" s="58"/>
      <c r="E97" s="60" t="s">
        <v>0</v>
      </c>
      <c r="F97" s="33" t="s">
        <v>1</v>
      </c>
      <c r="G97" s="33" t="s">
        <v>2</v>
      </c>
      <c r="H97" s="33" t="s">
        <v>3</v>
      </c>
      <c r="I97" s="34" t="s">
        <v>4</v>
      </c>
    </row>
    <row r="98" spans="3:13" s="13" customFormat="1" ht="15" customHeight="1" x14ac:dyDescent="0.4">
      <c r="C98" s="35" t="s">
        <v>20</v>
      </c>
      <c r="D98" s="68"/>
      <c r="E98" s="69"/>
      <c r="F98" s="21" t="s">
        <v>16</v>
      </c>
      <c r="G98" s="21" t="s">
        <v>17</v>
      </c>
      <c r="H98" s="21" t="s">
        <v>18</v>
      </c>
      <c r="I98" s="40" t="s">
        <v>19</v>
      </c>
    </row>
    <row r="99" spans="3:13" s="2" customFormat="1" ht="15.75" customHeight="1" x14ac:dyDescent="0.4">
      <c r="C99" s="73" t="s">
        <v>10</v>
      </c>
      <c r="D99" s="7">
        <v>1</v>
      </c>
      <c r="E99" s="3" t="s">
        <v>5</v>
      </c>
      <c r="F99" s="3">
        <v>7</v>
      </c>
      <c r="G99" s="3">
        <v>2</v>
      </c>
      <c r="H99" s="6">
        <f>IFERROR(ROUND(G99/F99,3),"")</f>
        <v>0.28599999999999998</v>
      </c>
      <c r="I99" s="66">
        <f>ROUND(AVERAGE(H99:H104),3)</f>
        <v>0.30199999999999999</v>
      </c>
    </row>
    <row r="100" spans="3:13" s="2" customFormat="1" ht="15.75" customHeight="1" x14ac:dyDescent="0.4">
      <c r="C100" s="73"/>
      <c r="D100" s="7">
        <v>2</v>
      </c>
      <c r="E100" s="3" t="s">
        <v>6</v>
      </c>
      <c r="F100" s="3">
        <v>7</v>
      </c>
      <c r="G100" s="3">
        <v>2</v>
      </c>
      <c r="H100" s="6">
        <f t="shared" ref="H100:H104" si="10">IFERROR(ROUND(G100/F100,3),"")</f>
        <v>0.28599999999999998</v>
      </c>
      <c r="I100" s="66"/>
    </row>
    <row r="101" spans="3:13" s="2" customFormat="1" ht="15.75" customHeight="1" x14ac:dyDescent="0.4">
      <c r="C101" s="73" t="s">
        <v>14</v>
      </c>
      <c r="D101" s="7">
        <v>3</v>
      </c>
      <c r="E101" s="3" t="s">
        <v>7</v>
      </c>
      <c r="F101" s="3">
        <v>7</v>
      </c>
      <c r="G101" s="3">
        <v>2</v>
      </c>
      <c r="H101" s="6">
        <f t="shared" si="10"/>
        <v>0.28599999999999998</v>
      </c>
      <c r="I101" s="67"/>
    </row>
    <row r="102" spans="3:13" s="2" customFormat="1" ht="15.75" customHeight="1" x14ac:dyDescent="0.4">
      <c r="C102" s="73"/>
      <c r="D102" s="7">
        <v>4</v>
      </c>
      <c r="E102" s="3" t="s">
        <v>8</v>
      </c>
      <c r="F102" s="3">
        <v>7</v>
      </c>
      <c r="G102" s="3">
        <v>2</v>
      </c>
      <c r="H102" s="6">
        <f t="shared" si="10"/>
        <v>0.28599999999999998</v>
      </c>
      <c r="I102" s="67"/>
      <c r="J102" s="2" t="s">
        <v>43</v>
      </c>
    </row>
    <row r="103" spans="3:13" s="2" customFormat="1" ht="15.75" customHeight="1" thickBot="1" x14ac:dyDescent="0.45">
      <c r="C103" s="73" t="s">
        <v>15</v>
      </c>
      <c r="D103" s="7">
        <v>5</v>
      </c>
      <c r="E103" s="3" t="s">
        <v>9</v>
      </c>
      <c r="F103" s="3">
        <v>3</v>
      </c>
      <c r="G103" s="3">
        <v>1</v>
      </c>
      <c r="H103" s="6">
        <f t="shared" si="10"/>
        <v>0.33300000000000002</v>
      </c>
      <c r="I103" s="67"/>
      <c r="J103" s="2" t="s">
        <v>44</v>
      </c>
      <c r="M103" s="9"/>
    </row>
    <row r="104" spans="3:13" s="2" customFormat="1" ht="15.75" customHeight="1" thickBot="1" x14ac:dyDescent="0.45">
      <c r="C104" s="74"/>
      <c r="D104" s="37">
        <v>6</v>
      </c>
      <c r="E104" s="38" t="s">
        <v>11</v>
      </c>
      <c r="F104" s="38">
        <v>3</v>
      </c>
      <c r="G104" s="38">
        <v>1</v>
      </c>
      <c r="H104" s="39">
        <f t="shared" si="10"/>
        <v>0.33300000000000002</v>
      </c>
      <c r="I104" s="70"/>
      <c r="J104" s="19" t="str">
        <f>IF(I99="","",IF(I99&gt;=0.285,"達成","未達成"))</f>
        <v>達成</v>
      </c>
    </row>
    <row r="105" spans="3:13" s="2" customFormat="1" ht="28.5" customHeight="1" thickBot="1" x14ac:dyDescent="0.45">
      <c r="D105" s="8"/>
      <c r="G105" s="9"/>
      <c r="H105" s="8" t="s">
        <v>41</v>
      </c>
      <c r="I105" s="46">
        <f>ROUND(AVERAGE(I75,I83,I91,I99),3)</f>
        <v>0.28999999999999998</v>
      </c>
      <c r="J105" s="47" t="str">
        <f>IF(I105="","",IF(I105&gt;=0.285,"達成","未達成"))</f>
        <v>達成</v>
      </c>
    </row>
    <row r="106" spans="3:13" ht="25.5" customHeight="1" x14ac:dyDescent="0.4">
      <c r="I106" s="72" t="s">
        <v>55</v>
      </c>
      <c r="J106" s="72"/>
      <c r="K106" s="72"/>
    </row>
    <row r="107" spans="3:13" s="2" customFormat="1" ht="15.75" customHeight="1" x14ac:dyDescent="0.4">
      <c r="D107" s="8"/>
      <c r="I107" s="72"/>
      <c r="J107" s="72"/>
      <c r="K107" s="72"/>
    </row>
    <row r="108" spans="3:13" s="2" customFormat="1" ht="15.75" customHeight="1" x14ac:dyDescent="0.4">
      <c r="C108" s="2" t="s">
        <v>48</v>
      </c>
      <c r="D108" s="8"/>
      <c r="E108" s="48"/>
    </row>
    <row r="109" spans="3:13" s="2" customFormat="1" ht="20.100000000000001" customHeight="1" x14ac:dyDescent="0.4">
      <c r="C109" s="61" t="s">
        <v>20</v>
      </c>
      <c r="D109" s="69"/>
      <c r="E109" s="61" t="s">
        <v>0</v>
      </c>
      <c r="F109" s="23" t="s">
        <v>1</v>
      </c>
      <c r="G109" s="23" t="s">
        <v>2</v>
      </c>
      <c r="H109" s="23" t="s">
        <v>3</v>
      </c>
      <c r="I109" s="23" t="s">
        <v>4</v>
      </c>
    </row>
    <row r="110" spans="3:13" s="13" customFormat="1" ht="15" customHeight="1" x14ac:dyDescent="0.4">
      <c r="C110" s="61"/>
      <c r="D110" s="59"/>
      <c r="E110" s="61"/>
      <c r="F110" s="20" t="s">
        <v>16</v>
      </c>
      <c r="G110" s="20" t="s">
        <v>17</v>
      </c>
      <c r="H110" s="20" t="s">
        <v>18</v>
      </c>
      <c r="I110" s="20" t="s">
        <v>19</v>
      </c>
    </row>
    <row r="111" spans="3:13" s="2" customFormat="1" ht="15.75" customHeight="1" x14ac:dyDescent="0.4">
      <c r="C111" s="75" t="s">
        <v>10</v>
      </c>
      <c r="D111" s="22">
        <v>1</v>
      </c>
      <c r="E111" s="4" t="s">
        <v>5</v>
      </c>
      <c r="F111" s="4">
        <f>SUMIF($E$33:$E$104,E111,$F$33:$F$104)</f>
        <v>63</v>
      </c>
      <c r="G111" s="4">
        <f>SUMIF($E$33:$E$104,E111,$G$33:$G$104)</f>
        <v>18</v>
      </c>
      <c r="H111" s="5">
        <f t="shared" ref="H111:H116" si="11">IFERROR(ROUND(G111/F111,3),"")</f>
        <v>0.28599999999999998</v>
      </c>
      <c r="I111" s="71">
        <f>ROUND(AVERAGE(H111:H116),3)</f>
        <v>0.28699999999999998</v>
      </c>
    </row>
    <row r="112" spans="3:13" s="2" customFormat="1" ht="15.75" customHeight="1" x14ac:dyDescent="0.4">
      <c r="C112" s="76"/>
      <c r="D112" s="7">
        <v>2</v>
      </c>
      <c r="E112" s="3" t="s">
        <v>6</v>
      </c>
      <c r="F112" s="4">
        <f t="shared" ref="F112:F116" si="12">SUMIF($E$33:$E$104,E112,$F$33:$F$104)</f>
        <v>63</v>
      </c>
      <c r="G112" s="4">
        <f t="shared" ref="G112:G116" si="13">SUMIF($E$33:$E$104,E112,$G$33:$G$104)</f>
        <v>18</v>
      </c>
      <c r="H112" s="6">
        <f t="shared" si="11"/>
        <v>0.28599999999999998</v>
      </c>
      <c r="I112" s="71"/>
    </row>
    <row r="113" spans="3:10" s="2" customFormat="1" ht="15.75" customHeight="1" x14ac:dyDescent="0.4">
      <c r="C113" s="77" t="s">
        <v>14</v>
      </c>
      <c r="D113" s="7">
        <v>3</v>
      </c>
      <c r="E113" s="3" t="s">
        <v>7</v>
      </c>
      <c r="F113" s="4">
        <f t="shared" si="12"/>
        <v>63</v>
      </c>
      <c r="G113" s="4">
        <f t="shared" si="13"/>
        <v>18</v>
      </c>
      <c r="H113" s="6">
        <f t="shared" si="11"/>
        <v>0.28599999999999998</v>
      </c>
      <c r="I113" s="68"/>
    </row>
    <row r="114" spans="3:10" s="2" customFormat="1" ht="15.75" customHeight="1" x14ac:dyDescent="0.4">
      <c r="C114" s="76"/>
      <c r="D114" s="7">
        <v>4</v>
      </c>
      <c r="E114" s="3" t="s">
        <v>8</v>
      </c>
      <c r="F114" s="4">
        <f t="shared" si="12"/>
        <v>63</v>
      </c>
      <c r="G114" s="4">
        <f t="shared" si="13"/>
        <v>18</v>
      </c>
      <c r="H114" s="6">
        <f t="shared" si="11"/>
        <v>0.28599999999999998</v>
      </c>
      <c r="I114" s="68"/>
    </row>
    <row r="115" spans="3:10" s="2" customFormat="1" ht="15.75" customHeight="1" thickBot="1" x14ac:dyDescent="0.45">
      <c r="C115" s="77" t="s">
        <v>15</v>
      </c>
      <c r="D115" s="7">
        <v>5</v>
      </c>
      <c r="E115" s="3" t="s">
        <v>9</v>
      </c>
      <c r="F115" s="4">
        <f t="shared" si="12"/>
        <v>45</v>
      </c>
      <c r="G115" s="4">
        <f t="shared" si="13"/>
        <v>13</v>
      </c>
      <c r="H115" s="6">
        <f t="shared" si="11"/>
        <v>0.28899999999999998</v>
      </c>
      <c r="I115" s="68"/>
      <c r="J115" s="50" t="s">
        <v>54</v>
      </c>
    </row>
    <row r="116" spans="3:10" s="2" customFormat="1" ht="15.75" customHeight="1" thickBot="1" x14ac:dyDescent="0.45">
      <c r="C116" s="76"/>
      <c r="D116" s="7">
        <v>6</v>
      </c>
      <c r="E116" s="3" t="s">
        <v>11</v>
      </c>
      <c r="F116" s="4">
        <f t="shared" si="12"/>
        <v>45</v>
      </c>
      <c r="G116" s="4">
        <f t="shared" si="13"/>
        <v>13</v>
      </c>
      <c r="H116" s="6">
        <f t="shared" si="11"/>
        <v>0.28899999999999998</v>
      </c>
      <c r="I116" s="59"/>
      <c r="J116" s="49" t="str">
        <f>IF(I111="","",IF(I111&gt;=0.285,"達成","未達成"))</f>
        <v>達成</v>
      </c>
    </row>
    <row r="117" spans="3:10" s="2" customFormat="1" ht="28.5" customHeight="1" x14ac:dyDescent="0.4">
      <c r="D117" s="8"/>
      <c r="G117" s="9"/>
      <c r="I117" s="10"/>
      <c r="J117" s="10"/>
    </row>
    <row r="118" spans="3:10" s="2" customFormat="1" ht="28.5" customHeight="1" x14ac:dyDescent="0.4">
      <c r="D118" s="8"/>
      <c r="G118" s="9"/>
      <c r="J118" s="29"/>
    </row>
    <row r="119" spans="3:10" s="2" customFormat="1" ht="14.25" x14ac:dyDescent="0.4"/>
    <row r="120" spans="3:10" s="2" customFormat="1" ht="11.25" customHeight="1" x14ac:dyDescent="0.4"/>
    <row r="121" spans="3:10" ht="14.25" x14ac:dyDescent="0.4">
      <c r="C121" s="2"/>
      <c r="D121" s="2"/>
      <c r="E121" s="2"/>
      <c r="F121" s="2"/>
      <c r="G121" s="2"/>
    </row>
    <row r="122" spans="3:10" ht="14.25" x14ac:dyDescent="0.4">
      <c r="C122" s="2"/>
      <c r="D122" s="2"/>
      <c r="E122" s="2"/>
      <c r="F122" s="2"/>
      <c r="G122" s="2"/>
    </row>
    <row r="123" spans="3:10" ht="14.25" x14ac:dyDescent="0.4">
      <c r="C123" s="2"/>
      <c r="D123" s="2"/>
      <c r="E123" s="2"/>
      <c r="F123" s="2"/>
      <c r="G123" s="2"/>
    </row>
  </sheetData>
  <mergeCells count="80">
    <mergeCell ref="I106:K107"/>
    <mergeCell ref="D97:D98"/>
    <mergeCell ref="E97:E98"/>
    <mergeCell ref="C99:C100"/>
    <mergeCell ref="I99:I104"/>
    <mergeCell ref="C101:C102"/>
    <mergeCell ref="C103:C104"/>
    <mergeCell ref="D89:D90"/>
    <mergeCell ref="E89:E90"/>
    <mergeCell ref="C91:C92"/>
    <mergeCell ref="I91:I96"/>
    <mergeCell ref="C93:C94"/>
    <mergeCell ref="C95:C96"/>
    <mergeCell ref="D81:D82"/>
    <mergeCell ref="E81:E82"/>
    <mergeCell ref="C83:C84"/>
    <mergeCell ref="I83:I88"/>
    <mergeCell ref="C85:C86"/>
    <mergeCell ref="C87:C88"/>
    <mergeCell ref="D73:D74"/>
    <mergeCell ref="E73:E74"/>
    <mergeCell ref="C75:C76"/>
    <mergeCell ref="I75:I80"/>
    <mergeCell ref="C77:C78"/>
    <mergeCell ref="C79:C80"/>
    <mergeCell ref="E63:E64"/>
    <mergeCell ref="C65:C66"/>
    <mergeCell ref="I65:I70"/>
    <mergeCell ref="I20:I22"/>
    <mergeCell ref="B18:B22"/>
    <mergeCell ref="D18:D19"/>
    <mergeCell ref="E18:E19"/>
    <mergeCell ref="C20:C22"/>
    <mergeCell ref="C67:C68"/>
    <mergeCell ref="C69:C70"/>
    <mergeCell ref="C27:C28"/>
    <mergeCell ref="D39:D40"/>
    <mergeCell ref="E39:E40"/>
    <mergeCell ref="C111:C112"/>
    <mergeCell ref="C49:C50"/>
    <mergeCell ref="I49:I54"/>
    <mergeCell ref="C51:C52"/>
    <mergeCell ref="C53:C54"/>
    <mergeCell ref="C109:C110"/>
    <mergeCell ref="D109:D110"/>
    <mergeCell ref="E109:E110"/>
    <mergeCell ref="I111:I116"/>
    <mergeCell ref="C113:C114"/>
    <mergeCell ref="C115:C116"/>
    <mergeCell ref="C57:C58"/>
    <mergeCell ref="I57:I62"/>
    <mergeCell ref="C59:C60"/>
    <mergeCell ref="C61:C62"/>
    <mergeCell ref="D63:D64"/>
    <mergeCell ref="C41:C42"/>
    <mergeCell ref="I41:I46"/>
    <mergeCell ref="C43:C44"/>
    <mergeCell ref="C45:C46"/>
    <mergeCell ref="D23:D24"/>
    <mergeCell ref="E23:E24"/>
    <mergeCell ref="C25:C26"/>
    <mergeCell ref="I25:I28"/>
    <mergeCell ref="D33:D34"/>
    <mergeCell ref="E33:E34"/>
    <mergeCell ref="C35:C36"/>
    <mergeCell ref="I35:I38"/>
    <mergeCell ref="C37:C38"/>
    <mergeCell ref="D3:I3"/>
    <mergeCell ref="D5:F5"/>
    <mergeCell ref="D6:F6"/>
    <mergeCell ref="D55:D56"/>
    <mergeCell ref="E55:E56"/>
    <mergeCell ref="D4:F4"/>
    <mergeCell ref="H4:I4"/>
    <mergeCell ref="E12:F12"/>
    <mergeCell ref="E13:F13"/>
    <mergeCell ref="E14:F14"/>
    <mergeCell ref="E15:F15"/>
    <mergeCell ref="D47:D48"/>
    <mergeCell ref="E47:E48"/>
  </mergeCells>
  <phoneticPr fontId="1"/>
  <conditionalFormatting sqref="J22 J28:J29 J38 J46 J54 J62">
    <cfRule type="containsText" dxfId="10" priority="11" operator="containsText" text="未達成">
      <formula>NOT(ISERROR(SEARCH("未達成",J22)))</formula>
    </cfRule>
  </conditionalFormatting>
  <conditionalFormatting sqref="J70">
    <cfRule type="containsText" dxfId="9" priority="10" operator="containsText" text="未達成">
      <formula>NOT(ISERROR(SEARCH("未達成",J70)))</formula>
    </cfRule>
  </conditionalFormatting>
  <conditionalFormatting sqref="J71">
    <cfRule type="containsText" dxfId="8" priority="9" operator="containsText" text="未達成">
      <formula>NOT(ISERROR(SEARCH("未達成",J71)))</formula>
    </cfRule>
  </conditionalFormatting>
  <conditionalFormatting sqref="J80 J88 J96">
    <cfRule type="containsText" dxfId="7" priority="8" operator="containsText" text="未達成">
      <formula>NOT(ISERROR(SEARCH("未達成",J80)))</formula>
    </cfRule>
  </conditionalFormatting>
  <conditionalFormatting sqref="J104">
    <cfRule type="containsText" dxfId="6" priority="7" operator="containsText" text="未達成">
      <formula>NOT(ISERROR(SEARCH("未達成",J104)))</formula>
    </cfRule>
  </conditionalFormatting>
  <conditionalFormatting sqref="J105">
    <cfRule type="containsText" dxfId="5" priority="6" operator="containsText" text="未達成">
      <formula>NOT(ISERROR(SEARCH("未達成",J105)))</formula>
    </cfRule>
  </conditionalFormatting>
  <conditionalFormatting sqref="J116">
    <cfRule type="containsText" dxfId="4" priority="5" operator="containsText" text="未達成">
      <formula>NOT(ISERROR(SEARCH("未達成",J116)))</formula>
    </cfRule>
  </conditionalFormatting>
  <conditionalFormatting sqref="I106">
    <cfRule type="containsText" dxfId="3" priority="4" operator="containsText" text="4週7休以上4週8休未満">
      <formula>NOT(ISERROR(SEARCH("4週7休以上4週8休未満",I106)))</formula>
    </cfRule>
  </conditionalFormatting>
  <conditionalFormatting sqref="I106">
    <cfRule type="containsText" dxfId="2" priority="3" operator="containsText" text="4週8休以上">
      <formula>NOT(ISERROR(SEARCH("4週8休以上",I106)))</formula>
    </cfRule>
  </conditionalFormatting>
  <conditionalFormatting sqref="I106">
    <cfRule type="containsText" dxfId="1" priority="1" operator="containsText" text="4週6休未満">
      <formula>NOT(ISERROR(SEARCH("4週6休未満",I106)))</formula>
    </cfRule>
    <cfRule type="containsText" dxfId="0" priority="2" operator="containsText" text="4週6休以上4週7休未満">
      <formula>NOT(ISERROR(SEARCH("4週6休以上4週7休未満",I106)))</formula>
    </cfRule>
  </conditionalFormatting>
  <dataValidations count="1">
    <dataValidation type="list" allowBlank="1" showInputMessage="1" showErrorMessage="1" sqref="D6:F6" xr:uid="{80A6620C-8F76-4792-BE6C-571949671ED5}">
      <formula1>"完全週休2日（土日）,月単位の週休2日,通期の週休２日"</formula1>
    </dataValidation>
  </dataValidations>
  <pageMargins left="0.70866141732283472" right="0.70866141732283472" top="0.74803149606299213" bottom="0.55118110236220474" header="0.31496062992125984" footer="0.31496062992125984"/>
  <pageSetup paperSize="9" scale="64" orientation="portrait" verticalDpi="0" r:id="rId1"/>
  <rowBreaks count="1" manualBreakCount="1">
    <brk id="7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交替制休日取得状況表（様式）</vt:lpstr>
      <vt:lpstr>交替制休日取得状況表（記入例）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2023-03-17T10:31:56Z</dcterms:created>
  <dcterms:modified xsi:type="dcterms:W3CDTF">2025-09-26T04:11:45Z</dcterms:modified>
</cp:coreProperties>
</file>