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CE02E7F-30DA-4389-89F2-713ED5DB35D4}" xr6:coauthVersionLast="47" xr6:coauthVersionMax="47" xr10:uidLastSave="{00000000-0000-0000-0000-000000000000}"/>
  <bookViews>
    <workbookView xWindow="30" yWindow="600" windowWidth="28770" windowHeight="15600" xr2:uid="{00000000-000D-0000-FFFF-FFFF00000000}"/>
  </bookViews>
  <sheets>
    <sheet name="別紙４(現場閉所型）様式" sheetId="11" r:id="rId1"/>
    <sheet name="別紙４(現場閉所型）記入例" sheetId="9" r:id="rId2"/>
  </sheets>
  <definedNames>
    <definedName name="_xlnm.Print_Area" localSheetId="1">'別紙４(現場閉所型）記入例'!$B$1:$AO$118</definedName>
    <definedName name="_xlnm.Print_Area" localSheetId="0">'別紙４(現場閉所型）様式'!$A$1:$AO$144</definedName>
    <definedName name="_xlnm.Print_Titles" localSheetId="1">'別紙４(現場閉所型）記入例'!$1:$13</definedName>
    <definedName name="_xlnm.Print_Titles" localSheetId="0">'別紙４(現場閉所型）様式'!$1:$13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27" i="11" l="1"/>
  <c r="AM117" i="11"/>
  <c r="AM107" i="11"/>
  <c r="AM97" i="11"/>
  <c r="AM87" i="11"/>
  <c r="AM77" i="11"/>
  <c r="AM67" i="11"/>
  <c r="AM57" i="11"/>
  <c r="AM47" i="11"/>
  <c r="AM37" i="11"/>
  <c r="AM27" i="11"/>
  <c r="AM17" i="11"/>
  <c r="C14" i="11"/>
  <c r="C24" i="11" s="1"/>
  <c r="C34" i="11" s="1"/>
  <c r="C44" i="11" s="1"/>
  <c r="C54" i="11" s="1"/>
  <c r="C64" i="11" s="1"/>
  <c r="C74" i="11" s="1"/>
  <c r="C84" i="11" s="1"/>
  <c r="C94" i="11" s="1"/>
  <c r="C104" i="11" s="1"/>
  <c r="C114" i="11" s="1"/>
  <c r="C124" i="11" s="1"/>
  <c r="M7" i="11"/>
  <c r="C65" i="9"/>
  <c r="C55" i="9"/>
  <c r="C45" i="9"/>
  <c r="C35" i="9"/>
  <c r="C25" i="9"/>
  <c r="C24" i="9"/>
  <c r="C34" i="9" s="1"/>
  <c r="C44" i="9" s="1"/>
  <c r="C54" i="9" s="1"/>
  <c r="C64" i="9" s="1"/>
  <c r="C15" i="9"/>
  <c r="C14" i="9"/>
  <c r="M7" i="9"/>
  <c r="C15" i="11"/>
  <c r="C25" i="11" s="1"/>
  <c r="C35" i="11" s="1"/>
  <c r="C45" i="11" s="1"/>
  <c r="C55" i="11" s="1"/>
  <c r="C65" i="11" s="1"/>
  <c r="C75" i="11" s="1"/>
  <c r="C85" i="11" s="1"/>
  <c r="C95" i="11" s="1"/>
  <c r="C105" i="11" s="1"/>
  <c r="AH131" i="11"/>
  <c r="AH130" i="11"/>
  <c r="AM129" i="11"/>
  <c r="AM128" i="11"/>
  <c r="AM130" i="11" s="1"/>
  <c r="AN130" i="11" s="1"/>
  <c r="AM125" i="11"/>
  <c r="AM124" i="11"/>
  <c r="AH121" i="11"/>
  <c r="AH120" i="11"/>
  <c r="AM119" i="11"/>
  <c r="AM118" i="11"/>
  <c r="AM115" i="11"/>
  <c r="AM114" i="11"/>
  <c r="AH111" i="11"/>
  <c r="AH110" i="11"/>
  <c r="AM109" i="11"/>
  <c r="AM108" i="11"/>
  <c r="AM110" i="11" s="1"/>
  <c r="AN110" i="11" s="1"/>
  <c r="AM105" i="11"/>
  <c r="AM104" i="11"/>
  <c r="AH101" i="11"/>
  <c r="AH100" i="11"/>
  <c r="AM99" i="11"/>
  <c r="AM98" i="11"/>
  <c r="AM100" i="11" s="1"/>
  <c r="AN100" i="11" s="1"/>
  <c r="AM95" i="11"/>
  <c r="AM94" i="11"/>
  <c r="AM64" i="9"/>
  <c r="AH91" i="11"/>
  <c r="AH90" i="11"/>
  <c r="AM89" i="11"/>
  <c r="AM88" i="11"/>
  <c r="AM85" i="11"/>
  <c r="AM84" i="11"/>
  <c r="AH81" i="11"/>
  <c r="AH80" i="11"/>
  <c r="AM79" i="11"/>
  <c r="AM78" i="11"/>
  <c r="AM75" i="11"/>
  <c r="AM74" i="11"/>
  <c r="AH71" i="11"/>
  <c r="AH70" i="11"/>
  <c r="AM69" i="11"/>
  <c r="AM68" i="11"/>
  <c r="AM65" i="11"/>
  <c r="AM64" i="11"/>
  <c r="AH61" i="11"/>
  <c r="AH60" i="11"/>
  <c r="AM59" i="11"/>
  <c r="AM58" i="11"/>
  <c r="AM55" i="11"/>
  <c r="AM54" i="11"/>
  <c r="AH51" i="11"/>
  <c r="AH50" i="11"/>
  <c r="AM49" i="11"/>
  <c r="AM48" i="11"/>
  <c r="AM45" i="11"/>
  <c r="AM44" i="11"/>
  <c r="AH41" i="11"/>
  <c r="AH40" i="11"/>
  <c r="AM39" i="11"/>
  <c r="AM38" i="11"/>
  <c r="AM35" i="11"/>
  <c r="AM34" i="11"/>
  <c r="AH31" i="11"/>
  <c r="AH30" i="11"/>
  <c r="AM29" i="11"/>
  <c r="AM28" i="11"/>
  <c r="AM25" i="11"/>
  <c r="AM24" i="11"/>
  <c r="AH21" i="11"/>
  <c r="AI21" i="11" s="1"/>
  <c r="AH20" i="11"/>
  <c r="AI20" i="11" s="1"/>
  <c r="AM19" i="11"/>
  <c r="AM140" i="11" s="1"/>
  <c r="AM18" i="11"/>
  <c r="AM15" i="11"/>
  <c r="AM137" i="11" s="1"/>
  <c r="AM14" i="11"/>
  <c r="AM69" i="9"/>
  <c r="AM59" i="9"/>
  <c r="AM49" i="9"/>
  <c r="AM39" i="9"/>
  <c r="AM29" i="9"/>
  <c r="AM19" i="9"/>
  <c r="AM111" i="9" s="1"/>
  <c r="AM68" i="9"/>
  <c r="AM58" i="9"/>
  <c r="AM48" i="9"/>
  <c r="AM38" i="9"/>
  <c r="AM28" i="9"/>
  <c r="AM18" i="9"/>
  <c r="AM110" i="9" s="1"/>
  <c r="AM65" i="9"/>
  <c r="AM55" i="9"/>
  <c r="AM45" i="9"/>
  <c r="AM35" i="9"/>
  <c r="AM25" i="9"/>
  <c r="AM15" i="9"/>
  <c r="AM108" i="9" s="1"/>
  <c r="AM14" i="9"/>
  <c r="AM107" i="9" s="1"/>
  <c r="AM54" i="9"/>
  <c r="AM44" i="9"/>
  <c r="AM34" i="9"/>
  <c r="AM24" i="9"/>
  <c r="AH41" i="9"/>
  <c r="AH71" i="9"/>
  <c r="AH70" i="9"/>
  <c r="AH61" i="9"/>
  <c r="AH60" i="9"/>
  <c r="AH51" i="9"/>
  <c r="AH50" i="9"/>
  <c r="AH40" i="9"/>
  <c r="AM136" i="11" l="1"/>
  <c r="AM139" i="11"/>
  <c r="AM96" i="11"/>
  <c r="AN96" i="11" s="1"/>
  <c r="AM106" i="11"/>
  <c r="AN106" i="11" s="1"/>
  <c r="AM116" i="11"/>
  <c r="AN116" i="11" s="1"/>
  <c r="AM120" i="11"/>
  <c r="AN120" i="11" s="1"/>
  <c r="AM126" i="11"/>
  <c r="AN126" i="11" s="1"/>
  <c r="C106" i="11"/>
  <c r="C115" i="11"/>
  <c r="C125" i="11" s="1"/>
  <c r="C26" i="11"/>
  <c r="AM46" i="11"/>
  <c r="AN46" i="11" s="1"/>
  <c r="AM66" i="11"/>
  <c r="AM76" i="11"/>
  <c r="AN76" i="11" s="1"/>
  <c r="AM80" i="11"/>
  <c r="AN80" i="11" s="1"/>
  <c r="AM50" i="11"/>
  <c r="AN50" i="11" s="1"/>
  <c r="AM90" i="11"/>
  <c r="AN90" i="11" s="1"/>
  <c r="AM70" i="11"/>
  <c r="AM56" i="11"/>
  <c r="AN56" i="11" s="1"/>
  <c r="AM60" i="11"/>
  <c r="AN60" i="11" s="1"/>
  <c r="AM40" i="11"/>
  <c r="AM36" i="11"/>
  <c r="AM26" i="11"/>
  <c r="AM30" i="11"/>
  <c r="AI31" i="11"/>
  <c r="AI41" i="11" s="1"/>
  <c r="AI51" i="11" s="1"/>
  <c r="AI61" i="11" s="1"/>
  <c r="AI71" i="11" s="1"/>
  <c r="AI81" i="11" s="1"/>
  <c r="AI91" i="11" s="1"/>
  <c r="AI101" i="11" s="1"/>
  <c r="AI111" i="11" s="1"/>
  <c r="AI121" i="11" s="1"/>
  <c r="AI131" i="11" s="1"/>
  <c r="AI30" i="11"/>
  <c r="AI40" i="11" s="1"/>
  <c r="AI50" i="11" s="1"/>
  <c r="AI60" i="11" s="1"/>
  <c r="AI70" i="11" s="1"/>
  <c r="AI80" i="11" s="1"/>
  <c r="AI90" i="11" s="1"/>
  <c r="AI100" i="11" s="1"/>
  <c r="AI110" i="11" s="1"/>
  <c r="AI120" i="11" s="1"/>
  <c r="AI130" i="11" s="1"/>
  <c r="AM20" i="11"/>
  <c r="AN20" i="11" s="1"/>
  <c r="AM16" i="11"/>
  <c r="AN16" i="11" s="1"/>
  <c r="AM141" i="11"/>
  <c r="AN141" i="11" s="1"/>
  <c r="AM86" i="11"/>
  <c r="AN86" i="11" s="1"/>
  <c r="AM66" i="9"/>
  <c r="AN66" i="9" s="1"/>
  <c r="AM70" i="9"/>
  <c r="AN70" i="9" s="1"/>
  <c r="AM56" i="9"/>
  <c r="AN56" i="9" s="1"/>
  <c r="AM60" i="9"/>
  <c r="AN60" i="9" s="1"/>
  <c r="AM36" i="9"/>
  <c r="AM46" i="9"/>
  <c r="AN46" i="9" s="1"/>
  <c r="AM50" i="9"/>
  <c r="AN50" i="9" s="1"/>
  <c r="AM40" i="9"/>
  <c r="AM16" i="9"/>
  <c r="AN16" i="9" s="1"/>
  <c r="AM20" i="9"/>
  <c r="AN20" i="9" s="1"/>
  <c r="AM30" i="9"/>
  <c r="D25" i="11" l="1"/>
  <c r="AM138" i="11"/>
  <c r="AN138" i="11" s="1"/>
  <c r="D15" i="11"/>
  <c r="C16" i="11"/>
  <c r="AM109" i="9"/>
  <c r="AN109" i="9" s="1"/>
  <c r="AM26" i="9"/>
  <c r="AH31" i="9"/>
  <c r="AH30" i="9"/>
  <c r="AH21" i="9"/>
  <c r="AI21" i="9" s="1"/>
  <c r="AH20" i="9"/>
  <c r="AI20" i="9" s="1"/>
  <c r="C36" i="11" l="1"/>
  <c r="D35" i="11"/>
  <c r="E35" i="11" s="1"/>
  <c r="AI31" i="9"/>
  <c r="AI41" i="9" s="1"/>
  <c r="AI51" i="9" s="1"/>
  <c r="D26" i="11"/>
  <c r="E25" i="11"/>
  <c r="D36" i="11"/>
  <c r="D16" i="11"/>
  <c r="E15" i="11"/>
  <c r="A14" i="9"/>
  <c r="C46" i="11" l="1"/>
  <c r="D45" i="11"/>
  <c r="F15" i="11"/>
  <c r="E16" i="11"/>
  <c r="F35" i="11"/>
  <c r="E36" i="11"/>
  <c r="E26" i="11"/>
  <c r="F25" i="11"/>
  <c r="F36" i="11" l="1"/>
  <c r="G35" i="11"/>
  <c r="F16" i="11"/>
  <c r="G15" i="11"/>
  <c r="F26" i="11"/>
  <c r="G25" i="11"/>
  <c r="D55" i="11"/>
  <c r="C56" i="11"/>
  <c r="D46" i="11"/>
  <c r="E45" i="11"/>
  <c r="AH103" i="9"/>
  <c r="AH102" i="9"/>
  <c r="AH95" i="9"/>
  <c r="AH94" i="9"/>
  <c r="AH87" i="9"/>
  <c r="AH86" i="9"/>
  <c r="AH79" i="9"/>
  <c r="AH78" i="9"/>
  <c r="D56" i="11" l="1"/>
  <c r="E55" i="11"/>
  <c r="G26" i="11"/>
  <c r="H25" i="11"/>
  <c r="H15" i="11"/>
  <c r="G16" i="11"/>
  <c r="G36" i="11"/>
  <c r="H35" i="11"/>
  <c r="E46" i="11"/>
  <c r="F45" i="11"/>
  <c r="D65" i="11"/>
  <c r="C66" i="11"/>
  <c r="A24" i="9"/>
  <c r="AI30" i="9"/>
  <c r="AI40" i="9" s="1"/>
  <c r="AI50" i="9" s="1"/>
  <c r="AI60" i="9" s="1"/>
  <c r="AI70" i="9" s="1"/>
  <c r="AI78" i="9" s="1"/>
  <c r="AI86" i="9" s="1"/>
  <c r="AI94" i="9" s="1"/>
  <c r="AI102" i="9" s="1"/>
  <c r="C76" i="11" l="1"/>
  <c r="D75" i="11"/>
  <c r="H16" i="11"/>
  <c r="I15" i="11"/>
  <c r="D66" i="11"/>
  <c r="E65" i="11"/>
  <c r="F46" i="11"/>
  <c r="G45" i="11"/>
  <c r="H36" i="11"/>
  <c r="I35" i="11"/>
  <c r="H26" i="11"/>
  <c r="I25" i="11"/>
  <c r="F55" i="11"/>
  <c r="E56" i="11"/>
  <c r="A34" i="9"/>
  <c r="AM112" i="9"/>
  <c r="AN112" i="9" s="1"/>
  <c r="C16" i="9"/>
  <c r="D15" i="9"/>
  <c r="C86" i="11" l="1"/>
  <c r="C96" i="11"/>
  <c r="I26" i="11"/>
  <c r="J25" i="11"/>
  <c r="J35" i="11"/>
  <c r="I36" i="11"/>
  <c r="G46" i="11"/>
  <c r="H45" i="11"/>
  <c r="F65" i="11"/>
  <c r="E66" i="11"/>
  <c r="F56" i="11"/>
  <c r="G55" i="11"/>
  <c r="D85" i="11"/>
  <c r="J15" i="11"/>
  <c r="I16" i="11"/>
  <c r="D76" i="11"/>
  <c r="E75" i="11"/>
  <c r="D25" i="9"/>
  <c r="A44" i="9"/>
  <c r="C26" i="9"/>
  <c r="AI61" i="9"/>
  <c r="D16" i="9"/>
  <c r="E15" i="9"/>
  <c r="D95" i="11" l="1"/>
  <c r="J16" i="11"/>
  <c r="K15" i="11"/>
  <c r="E76" i="11"/>
  <c r="F75" i="11"/>
  <c r="E85" i="11"/>
  <c r="D86" i="11"/>
  <c r="H55" i="11"/>
  <c r="G56" i="11"/>
  <c r="F66" i="11"/>
  <c r="G65" i="11"/>
  <c r="J36" i="11"/>
  <c r="K35" i="11"/>
  <c r="H46" i="11"/>
  <c r="I45" i="11"/>
  <c r="J26" i="11"/>
  <c r="K25" i="11"/>
  <c r="D26" i="9"/>
  <c r="E25" i="9"/>
  <c r="F25" i="9" s="1"/>
  <c r="AI71" i="9"/>
  <c r="A54" i="9"/>
  <c r="E16" i="9"/>
  <c r="F15" i="9"/>
  <c r="E95" i="11" l="1"/>
  <c r="D96" i="11"/>
  <c r="D105" i="11"/>
  <c r="K36" i="11"/>
  <c r="L35" i="11"/>
  <c r="H65" i="11"/>
  <c r="G66" i="11"/>
  <c r="F76" i="11"/>
  <c r="G75" i="11"/>
  <c r="L15" i="11"/>
  <c r="K16" i="11"/>
  <c r="K26" i="11"/>
  <c r="L25" i="11"/>
  <c r="I46" i="11"/>
  <c r="J45" i="11"/>
  <c r="H56" i="11"/>
  <c r="I55" i="11"/>
  <c r="E86" i="11"/>
  <c r="F85" i="11"/>
  <c r="E26" i="9"/>
  <c r="F16" i="9"/>
  <c r="G15" i="9"/>
  <c r="F26" i="9"/>
  <c r="G25" i="9"/>
  <c r="E105" i="11" l="1"/>
  <c r="D106" i="11"/>
  <c r="D115" i="11"/>
  <c r="C116" i="11"/>
  <c r="E96" i="11"/>
  <c r="F95" i="11"/>
  <c r="L16" i="11"/>
  <c r="M15" i="11"/>
  <c r="H66" i="11"/>
  <c r="I65" i="11"/>
  <c r="G85" i="11"/>
  <c r="F86" i="11"/>
  <c r="J55" i="11"/>
  <c r="I56" i="11"/>
  <c r="J46" i="11"/>
  <c r="K45" i="11"/>
  <c r="L26" i="11"/>
  <c r="M25" i="11"/>
  <c r="G76" i="11"/>
  <c r="H75" i="11"/>
  <c r="L36" i="11"/>
  <c r="M35" i="11"/>
  <c r="AI79" i="9"/>
  <c r="AI87" i="9" s="1"/>
  <c r="AI95" i="9" s="1"/>
  <c r="AI103" i="9" s="1"/>
  <c r="A64" i="9"/>
  <c r="G26" i="9"/>
  <c r="H25" i="9"/>
  <c r="G16" i="9"/>
  <c r="H15" i="9"/>
  <c r="G95" i="11" l="1"/>
  <c r="F96" i="11"/>
  <c r="E115" i="11"/>
  <c r="D116" i="11"/>
  <c r="C126" i="11"/>
  <c r="D125" i="11"/>
  <c r="E106" i="11"/>
  <c r="F105" i="11"/>
  <c r="J65" i="11"/>
  <c r="I66" i="11"/>
  <c r="N15" i="11"/>
  <c r="M16" i="11"/>
  <c r="N35" i="11"/>
  <c r="M36" i="11"/>
  <c r="H76" i="11"/>
  <c r="I75" i="11"/>
  <c r="M26" i="11"/>
  <c r="N25" i="11"/>
  <c r="K46" i="11"/>
  <c r="L45" i="11"/>
  <c r="J56" i="11"/>
  <c r="K55" i="11"/>
  <c r="G86" i="11"/>
  <c r="H85" i="11"/>
  <c r="C56" i="9"/>
  <c r="H16" i="9"/>
  <c r="I15" i="9"/>
  <c r="H26" i="9"/>
  <c r="I25" i="9"/>
  <c r="G105" i="11" l="1"/>
  <c r="F106" i="11"/>
  <c r="E125" i="11"/>
  <c r="D126" i="11"/>
  <c r="E116" i="11"/>
  <c r="F115" i="11"/>
  <c r="G96" i="11"/>
  <c r="H95" i="11"/>
  <c r="I85" i="11"/>
  <c r="H86" i="11"/>
  <c r="L55" i="11"/>
  <c r="K56" i="11"/>
  <c r="L46" i="11"/>
  <c r="M45" i="11"/>
  <c r="N26" i="11"/>
  <c r="O25" i="11"/>
  <c r="I76" i="11"/>
  <c r="J75" i="11"/>
  <c r="N36" i="11"/>
  <c r="O35" i="11"/>
  <c r="N16" i="11"/>
  <c r="O15" i="11"/>
  <c r="J66" i="11"/>
  <c r="K65" i="11"/>
  <c r="I16" i="9"/>
  <c r="J15" i="9"/>
  <c r="J25" i="9"/>
  <c r="I26" i="9"/>
  <c r="I95" i="11" l="1"/>
  <c r="H96" i="11"/>
  <c r="G115" i="11"/>
  <c r="F116" i="11"/>
  <c r="E126" i="11"/>
  <c r="F125" i="11"/>
  <c r="G106" i="11"/>
  <c r="H105" i="11"/>
  <c r="J76" i="11"/>
  <c r="K75" i="11"/>
  <c r="O26" i="11"/>
  <c r="P25" i="11"/>
  <c r="M46" i="11"/>
  <c r="N45" i="11"/>
  <c r="L65" i="11"/>
  <c r="K66" i="11"/>
  <c r="P15" i="11"/>
  <c r="O16" i="11"/>
  <c r="O36" i="11"/>
  <c r="P35" i="11"/>
  <c r="L56" i="11"/>
  <c r="M55" i="11"/>
  <c r="I86" i="11"/>
  <c r="J85" i="11"/>
  <c r="C66" i="9"/>
  <c r="J16" i="9"/>
  <c r="K15" i="9"/>
  <c r="J26" i="9"/>
  <c r="K25" i="9"/>
  <c r="I105" i="11" l="1"/>
  <c r="H106" i="11"/>
  <c r="G125" i="11"/>
  <c r="F126" i="11"/>
  <c r="G116" i="11"/>
  <c r="H115" i="11"/>
  <c r="I96" i="11"/>
  <c r="J95" i="11"/>
  <c r="K85" i="11"/>
  <c r="J86" i="11"/>
  <c r="N55" i="11"/>
  <c r="M56" i="11"/>
  <c r="P36" i="11"/>
  <c r="Q35" i="11"/>
  <c r="P16" i="11"/>
  <c r="Q15" i="11"/>
  <c r="L66" i="11"/>
  <c r="M65" i="11"/>
  <c r="N46" i="11"/>
  <c r="O45" i="11"/>
  <c r="P26" i="11"/>
  <c r="Q25" i="11"/>
  <c r="K76" i="11"/>
  <c r="L75" i="11"/>
  <c r="K26" i="9"/>
  <c r="L25" i="9"/>
  <c r="K16" i="9"/>
  <c r="L15" i="9"/>
  <c r="K95" i="11" l="1"/>
  <c r="J96" i="11"/>
  <c r="I115" i="11"/>
  <c r="H116" i="11"/>
  <c r="G126" i="11"/>
  <c r="H125" i="11"/>
  <c r="I106" i="11"/>
  <c r="J105" i="11"/>
  <c r="N56" i="11"/>
  <c r="O55" i="11"/>
  <c r="K86" i="11"/>
  <c r="L85" i="11"/>
  <c r="L76" i="11"/>
  <c r="M75" i="11"/>
  <c r="Q26" i="11"/>
  <c r="R25" i="11"/>
  <c r="O46" i="11"/>
  <c r="P45" i="11"/>
  <c r="N65" i="11"/>
  <c r="M66" i="11"/>
  <c r="R15" i="11"/>
  <c r="Q16" i="11"/>
  <c r="R35" i="11"/>
  <c r="Q36" i="11"/>
  <c r="A74" i="9"/>
  <c r="C74" i="9" s="1"/>
  <c r="A82" i="9" s="1"/>
  <c r="C82" i="9" s="1"/>
  <c r="A90" i="9" s="1"/>
  <c r="C90" i="9" s="1"/>
  <c r="A98" i="9" s="1"/>
  <c r="C98" i="9" s="1"/>
  <c r="L26" i="9"/>
  <c r="M25" i="9"/>
  <c r="L16" i="9"/>
  <c r="M15" i="9"/>
  <c r="I116" i="11" l="1"/>
  <c r="J115" i="11"/>
  <c r="K96" i="11"/>
  <c r="L95" i="11"/>
  <c r="K105" i="11"/>
  <c r="J106" i="11"/>
  <c r="I125" i="11"/>
  <c r="H126" i="11"/>
  <c r="R16" i="11"/>
  <c r="S15" i="11"/>
  <c r="R36" i="11"/>
  <c r="S35" i="11"/>
  <c r="N66" i="11"/>
  <c r="O65" i="11"/>
  <c r="P46" i="11"/>
  <c r="Q45" i="11"/>
  <c r="R26" i="11"/>
  <c r="S25" i="11"/>
  <c r="M76" i="11"/>
  <c r="N75" i="11"/>
  <c r="M85" i="11"/>
  <c r="L86" i="11"/>
  <c r="P55" i="11"/>
  <c r="O56" i="11"/>
  <c r="N15" i="9"/>
  <c r="M16" i="9"/>
  <c r="N25" i="9"/>
  <c r="M26" i="9"/>
  <c r="M95" i="11" l="1"/>
  <c r="L96" i="11"/>
  <c r="K115" i="11"/>
  <c r="J116" i="11"/>
  <c r="I126" i="11"/>
  <c r="J125" i="11"/>
  <c r="K106" i="11"/>
  <c r="L105" i="11"/>
  <c r="P56" i="11"/>
  <c r="Q55" i="11"/>
  <c r="M86" i="11"/>
  <c r="N85" i="11"/>
  <c r="N76" i="11"/>
  <c r="O75" i="11"/>
  <c r="S26" i="11"/>
  <c r="T25" i="11"/>
  <c r="Q46" i="11"/>
  <c r="R45" i="11"/>
  <c r="P65" i="11"/>
  <c r="O66" i="11"/>
  <c r="S36" i="11"/>
  <c r="T35" i="11"/>
  <c r="T15" i="11"/>
  <c r="S16" i="11"/>
  <c r="N26" i="9"/>
  <c r="O25" i="9"/>
  <c r="O15" i="9"/>
  <c r="N16" i="9"/>
  <c r="M105" i="11" l="1"/>
  <c r="L106" i="11"/>
  <c r="K125" i="11"/>
  <c r="J126" i="11"/>
  <c r="K116" i="11"/>
  <c r="L115" i="11"/>
  <c r="M96" i="11"/>
  <c r="N95" i="11"/>
  <c r="P66" i="11"/>
  <c r="Q65" i="11"/>
  <c r="T36" i="11"/>
  <c r="U35" i="11"/>
  <c r="R46" i="11"/>
  <c r="S45" i="11"/>
  <c r="T26" i="11"/>
  <c r="U25" i="11"/>
  <c r="O76" i="11"/>
  <c r="P75" i="11"/>
  <c r="O85" i="11"/>
  <c r="N86" i="11"/>
  <c r="R55" i="11"/>
  <c r="Q56" i="11"/>
  <c r="T16" i="11"/>
  <c r="U15" i="11"/>
  <c r="O26" i="9"/>
  <c r="P25" i="9"/>
  <c r="O16" i="9"/>
  <c r="P15" i="9"/>
  <c r="O95" i="11" l="1"/>
  <c r="N96" i="11"/>
  <c r="M115" i="11"/>
  <c r="L116" i="11"/>
  <c r="K126" i="11"/>
  <c r="L125" i="11"/>
  <c r="M106" i="11"/>
  <c r="N105" i="11"/>
  <c r="V15" i="11"/>
  <c r="U16" i="11"/>
  <c r="P76" i="11"/>
  <c r="Q75" i="11"/>
  <c r="U26" i="11"/>
  <c r="V25" i="11"/>
  <c r="S46" i="11"/>
  <c r="T45" i="11"/>
  <c r="U36" i="11"/>
  <c r="V35" i="11"/>
  <c r="R65" i="11"/>
  <c r="Q66" i="11"/>
  <c r="R56" i="11"/>
  <c r="S55" i="11"/>
  <c r="O86" i="11"/>
  <c r="P85" i="11"/>
  <c r="P16" i="9"/>
  <c r="Q15" i="9"/>
  <c r="P26" i="9"/>
  <c r="Q25" i="9"/>
  <c r="O105" i="11" l="1"/>
  <c r="N106" i="11"/>
  <c r="M125" i="11"/>
  <c r="L126" i="11"/>
  <c r="M116" i="11"/>
  <c r="N115" i="11"/>
  <c r="O96" i="11"/>
  <c r="P95" i="11"/>
  <c r="R66" i="11"/>
  <c r="S65" i="11"/>
  <c r="Q85" i="11"/>
  <c r="P86" i="11"/>
  <c r="T55" i="11"/>
  <c r="S56" i="11"/>
  <c r="V36" i="11"/>
  <c r="W35" i="11"/>
  <c r="T46" i="11"/>
  <c r="U45" i="11"/>
  <c r="V26" i="11"/>
  <c r="W25" i="11"/>
  <c r="Q76" i="11"/>
  <c r="R75" i="11"/>
  <c r="V16" i="11"/>
  <c r="W15" i="11"/>
  <c r="R25" i="9"/>
  <c r="Q26" i="9"/>
  <c r="Q16" i="9"/>
  <c r="R15" i="9"/>
  <c r="Q95" i="11" l="1"/>
  <c r="P96" i="11"/>
  <c r="O115" i="11"/>
  <c r="N116" i="11"/>
  <c r="M126" i="11"/>
  <c r="N125" i="11"/>
  <c r="O106" i="11"/>
  <c r="P105" i="11"/>
  <c r="X15" i="11"/>
  <c r="W16" i="11"/>
  <c r="R76" i="11"/>
  <c r="S75" i="11"/>
  <c r="W26" i="11"/>
  <c r="X25" i="11"/>
  <c r="U46" i="11"/>
  <c r="V45" i="11"/>
  <c r="X35" i="11"/>
  <c r="W36" i="11"/>
  <c r="T65" i="11"/>
  <c r="S66" i="11"/>
  <c r="T56" i="11"/>
  <c r="U55" i="11"/>
  <c r="Q86" i="11"/>
  <c r="R85" i="11"/>
  <c r="R26" i="9"/>
  <c r="S25" i="9"/>
  <c r="S15" i="9"/>
  <c r="R16" i="9"/>
  <c r="Q105" i="11" l="1"/>
  <c r="P106" i="11"/>
  <c r="O125" i="11"/>
  <c r="N126" i="11"/>
  <c r="O116" i="11"/>
  <c r="P115" i="11"/>
  <c r="Q96" i="11"/>
  <c r="R95" i="11"/>
  <c r="X26" i="11"/>
  <c r="Y25" i="11"/>
  <c r="S85" i="11"/>
  <c r="R86" i="11"/>
  <c r="V55" i="11"/>
  <c r="U56" i="11"/>
  <c r="V46" i="11"/>
  <c r="W45" i="11"/>
  <c r="S76" i="11"/>
  <c r="T75" i="11"/>
  <c r="T66" i="11"/>
  <c r="U65" i="11"/>
  <c r="X36" i="11"/>
  <c r="Y35" i="11"/>
  <c r="X16" i="11"/>
  <c r="Y15" i="11"/>
  <c r="S26" i="9"/>
  <c r="T25" i="9"/>
  <c r="S16" i="9"/>
  <c r="T15" i="9"/>
  <c r="R96" i="11" l="1"/>
  <c r="S95" i="11"/>
  <c r="Q115" i="11"/>
  <c r="P116" i="11"/>
  <c r="O126" i="11"/>
  <c r="P125" i="11"/>
  <c r="Q106" i="11"/>
  <c r="R105" i="11"/>
  <c r="Z15" i="11"/>
  <c r="Y16" i="11"/>
  <c r="Z35" i="11"/>
  <c r="Y36" i="11"/>
  <c r="V65" i="11"/>
  <c r="U66" i="11"/>
  <c r="T76" i="11"/>
  <c r="U75" i="11"/>
  <c r="W46" i="11"/>
  <c r="X45" i="11"/>
  <c r="Y26" i="11"/>
  <c r="Z25" i="11"/>
  <c r="V56" i="11"/>
  <c r="W55" i="11"/>
  <c r="S86" i="11"/>
  <c r="T85" i="11"/>
  <c r="T16" i="9"/>
  <c r="U15" i="9"/>
  <c r="T26" i="9"/>
  <c r="U25" i="9"/>
  <c r="R106" i="11" l="1"/>
  <c r="S105" i="11"/>
  <c r="Q125" i="11"/>
  <c r="P126" i="11"/>
  <c r="S96" i="11"/>
  <c r="T95" i="11"/>
  <c r="Q116" i="11"/>
  <c r="R115" i="11"/>
  <c r="U85" i="11"/>
  <c r="T86" i="11"/>
  <c r="X55" i="11"/>
  <c r="W56" i="11"/>
  <c r="Z26" i="11"/>
  <c r="AA25" i="11"/>
  <c r="X46" i="11"/>
  <c r="Y45" i="11"/>
  <c r="U76" i="11"/>
  <c r="V75" i="11"/>
  <c r="V66" i="11"/>
  <c r="W65" i="11"/>
  <c r="Z36" i="11"/>
  <c r="AA35" i="11"/>
  <c r="Z16" i="11"/>
  <c r="AA15" i="11"/>
  <c r="V25" i="9"/>
  <c r="U26" i="9"/>
  <c r="U16" i="9"/>
  <c r="V15" i="9"/>
  <c r="R116" i="11" l="1"/>
  <c r="S115" i="11"/>
  <c r="U95" i="11"/>
  <c r="T96" i="11"/>
  <c r="S106" i="11"/>
  <c r="T105" i="11"/>
  <c r="Q126" i="11"/>
  <c r="R125" i="11"/>
  <c r="AB15" i="11"/>
  <c r="AA16" i="11"/>
  <c r="AB35" i="11"/>
  <c r="AA36" i="11"/>
  <c r="X65" i="11"/>
  <c r="W66" i="11"/>
  <c r="V76" i="11"/>
  <c r="W75" i="11"/>
  <c r="Y46" i="11"/>
  <c r="Z45" i="11"/>
  <c r="AA26" i="11"/>
  <c r="AB25" i="11"/>
  <c r="X56" i="11"/>
  <c r="Y55" i="11"/>
  <c r="U86" i="11"/>
  <c r="V85" i="11"/>
  <c r="V26" i="9"/>
  <c r="W25" i="9"/>
  <c r="V16" i="9"/>
  <c r="W15" i="9"/>
  <c r="U96" i="11" l="1"/>
  <c r="V95" i="11"/>
  <c r="R126" i="11"/>
  <c r="S125" i="11"/>
  <c r="U105" i="11"/>
  <c r="T106" i="11"/>
  <c r="S116" i="11"/>
  <c r="T115" i="11"/>
  <c r="Z55" i="11"/>
  <c r="Y56" i="11"/>
  <c r="W76" i="11"/>
  <c r="X75" i="11"/>
  <c r="W85" i="11"/>
  <c r="V86" i="11"/>
  <c r="AB26" i="11"/>
  <c r="AC25" i="11"/>
  <c r="Z46" i="11"/>
  <c r="AA45" i="11"/>
  <c r="X66" i="11"/>
  <c r="Y65" i="11"/>
  <c r="AB36" i="11"/>
  <c r="AC35" i="11"/>
  <c r="AB16" i="11"/>
  <c r="AC15" i="11"/>
  <c r="W26" i="9"/>
  <c r="X25" i="9"/>
  <c r="W16" i="9"/>
  <c r="X15" i="9"/>
  <c r="U106" i="11" l="1"/>
  <c r="V105" i="11"/>
  <c r="U115" i="11"/>
  <c r="T116" i="11"/>
  <c r="S126" i="11"/>
  <c r="T125" i="11"/>
  <c r="W95" i="11"/>
  <c r="V96" i="11"/>
  <c r="AD15" i="11"/>
  <c r="AC16" i="11"/>
  <c r="AD35" i="11"/>
  <c r="AC36" i="11"/>
  <c r="Z65" i="11"/>
  <c r="Y66" i="11"/>
  <c r="AA46" i="11"/>
  <c r="AB45" i="11"/>
  <c r="AC26" i="11"/>
  <c r="AD25" i="11"/>
  <c r="X76" i="11"/>
  <c r="Y75" i="11"/>
  <c r="W86" i="11"/>
  <c r="X85" i="11"/>
  <c r="Z56" i="11"/>
  <c r="AA55" i="11"/>
  <c r="X16" i="9"/>
  <c r="Y15" i="9"/>
  <c r="X26" i="9"/>
  <c r="Y25" i="9"/>
  <c r="W96" i="11" l="1"/>
  <c r="X95" i="11"/>
  <c r="U116" i="11"/>
  <c r="V115" i="11"/>
  <c r="U125" i="11"/>
  <c r="T126" i="11"/>
  <c r="W105" i="11"/>
  <c r="V106" i="11"/>
  <c r="AB55" i="11"/>
  <c r="AA56" i="11"/>
  <c r="Y85" i="11"/>
  <c r="X86" i="11"/>
  <c r="Y76" i="11"/>
  <c r="Z75" i="11"/>
  <c r="AD26" i="11"/>
  <c r="AE25" i="11"/>
  <c r="AB46" i="11"/>
  <c r="AC45" i="11"/>
  <c r="Z66" i="11"/>
  <c r="AA65" i="11"/>
  <c r="AD36" i="11"/>
  <c r="AE35" i="11"/>
  <c r="AD16" i="11"/>
  <c r="AE15" i="11"/>
  <c r="Y16" i="9"/>
  <c r="Z15" i="9"/>
  <c r="Z25" i="9"/>
  <c r="Y26" i="9"/>
  <c r="W106" i="11" l="1"/>
  <c r="X105" i="11"/>
  <c r="U126" i="11"/>
  <c r="V125" i="11"/>
  <c r="W115" i="11"/>
  <c r="V116" i="11"/>
  <c r="X96" i="11"/>
  <c r="Y95" i="11"/>
  <c r="AF15" i="11"/>
  <c r="AE16" i="11"/>
  <c r="AF35" i="11"/>
  <c r="AE36" i="11"/>
  <c r="AB65" i="11"/>
  <c r="AA66" i="11"/>
  <c r="AC46" i="11"/>
  <c r="AD45" i="11"/>
  <c r="AE26" i="11"/>
  <c r="AF25" i="11"/>
  <c r="Z76" i="11"/>
  <c r="AA75" i="11"/>
  <c r="Y86" i="11"/>
  <c r="Z85" i="11"/>
  <c r="AB56" i="11"/>
  <c r="AC55" i="11"/>
  <c r="Z26" i="9"/>
  <c r="AA25" i="9"/>
  <c r="Z16" i="9"/>
  <c r="AA15" i="9"/>
  <c r="W116" i="11" l="1"/>
  <c r="X115" i="11"/>
  <c r="Y96" i="11"/>
  <c r="Z95" i="11"/>
  <c r="W125" i="11"/>
  <c r="V126" i="11"/>
  <c r="X106" i="11"/>
  <c r="Y105" i="11"/>
  <c r="AF26" i="11"/>
  <c r="AG25" i="11"/>
  <c r="AG26" i="11" s="1"/>
  <c r="AN26" i="11"/>
  <c r="AD46" i="11"/>
  <c r="AE45" i="11"/>
  <c r="AD55" i="11"/>
  <c r="AC56" i="11"/>
  <c r="AA85" i="11"/>
  <c r="Z86" i="11"/>
  <c r="AA76" i="11"/>
  <c r="AB75" i="11"/>
  <c r="AB66" i="11"/>
  <c r="AC65" i="11"/>
  <c r="AF36" i="11"/>
  <c r="AG35" i="11"/>
  <c r="AG36" i="11" s="1"/>
  <c r="AF16" i="11"/>
  <c r="AG15" i="11"/>
  <c r="AG16" i="11" s="1"/>
  <c r="AA26" i="9"/>
  <c r="AB25" i="9"/>
  <c r="AA16" i="9"/>
  <c r="AB15" i="9"/>
  <c r="AM31" i="11" l="1"/>
  <c r="AN30" i="11" s="1"/>
  <c r="AM21" i="11"/>
  <c r="AM41" i="11"/>
  <c r="AN40" i="11" s="1"/>
  <c r="W126" i="11"/>
  <c r="X125" i="11"/>
  <c r="Y106" i="11"/>
  <c r="Z105" i="11"/>
  <c r="AA95" i="11"/>
  <c r="Z96" i="11"/>
  <c r="X116" i="11"/>
  <c r="Y115" i="11"/>
  <c r="AN36" i="11"/>
  <c r="AD65" i="11"/>
  <c r="AC66" i="11"/>
  <c r="AB76" i="11"/>
  <c r="AC75" i="11"/>
  <c r="AE46" i="11"/>
  <c r="AF45" i="11"/>
  <c r="AA86" i="11"/>
  <c r="AB85" i="11"/>
  <c r="AD56" i="11"/>
  <c r="AE55" i="11"/>
  <c r="AB16" i="9"/>
  <c r="AC15" i="9"/>
  <c r="AB26" i="9"/>
  <c r="AC25" i="9"/>
  <c r="Y116" i="11" l="1"/>
  <c r="Z115" i="11"/>
  <c r="AA105" i="11"/>
  <c r="Z106" i="11"/>
  <c r="X126" i="11"/>
  <c r="Y125" i="11"/>
  <c r="AB95" i="11"/>
  <c r="AA96" i="11"/>
  <c r="AF46" i="11"/>
  <c r="AG45" i="11"/>
  <c r="AG46" i="11" s="1"/>
  <c r="AD75" i="11"/>
  <c r="AC76" i="11"/>
  <c r="AF55" i="11"/>
  <c r="AE56" i="11"/>
  <c r="AC85" i="11"/>
  <c r="AB86" i="11"/>
  <c r="AD66" i="11"/>
  <c r="AE65" i="11"/>
  <c r="AD15" i="9"/>
  <c r="AC16" i="9"/>
  <c r="AD25" i="9"/>
  <c r="AC26" i="9"/>
  <c r="AM51" i="11" l="1"/>
  <c r="AB96" i="11"/>
  <c r="AC95" i="11"/>
  <c r="AB105" i="11"/>
  <c r="AA106" i="11"/>
  <c r="Y126" i="11"/>
  <c r="Z125" i="11"/>
  <c r="AA115" i="11"/>
  <c r="Z116" i="11"/>
  <c r="AD76" i="11"/>
  <c r="AE75" i="11"/>
  <c r="AF65" i="11"/>
  <c r="AE66" i="11"/>
  <c r="AC86" i="11"/>
  <c r="AD85" i="11"/>
  <c r="AF56" i="11"/>
  <c r="AG55" i="11"/>
  <c r="AG56" i="11" s="1"/>
  <c r="AD26" i="9"/>
  <c r="AE25" i="9"/>
  <c r="AE15" i="9"/>
  <c r="AD16" i="9"/>
  <c r="AM61" i="11" l="1"/>
  <c r="AA125" i="11"/>
  <c r="Z126" i="11"/>
  <c r="AD95" i="11"/>
  <c r="AC96" i="11"/>
  <c r="AA116" i="11"/>
  <c r="AB115" i="11"/>
  <c r="AB106" i="11"/>
  <c r="AC105" i="11"/>
  <c r="AF75" i="11"/>
  <c r="AE76" i="11"/>
  <c r="AE85" i="11"/>
  <c r="AD86" i="11"/>
  <c r="AF66" i="11"/>
  <c r="AG65" i="11"/>
  <c r="AG66" i="11" s="1"/>
  <c r="AE16" i="9"/>
  <c r="AF15" i="9"/>
  <c r="AE26" i="9"/>
  <c r="AF25" i="9"/>
  <c r="AM71" i="11" l="1"/>
  <c r="AN70" i="11" s="1"/>
  <c r="AD96" i="11"/>
  <c r="AE95" i="11"/>
  <c r="AA126" i="11"/>
  <c r="AB125" i="11"/>
  <c r="AD105" i="11"/>
  <c r="AC106" i="11"/>
  <c r="AB116" i="11"/>
  <c r="AC115" i="11"/>
  <c r="AG75" i="11"/>
  <c r="AG76" i="11" s="1"/>
  <c r="AF76" i="11"/>
  <c r="AN66" i="11"/>
  <c r="AE86" i="11"/>
  <c r="AF85" i="11"/>
  <c r="AF16" i="9"/>
  <c r="AG15" i="9"/>
  <c r="AG16" i="9" s="1"/>
  <c r="AM17" i="9" s="1"/>
  <c r="AM21" i="9" s="1"/>
  <c r="AF26" i="9"/>
  <c r="AM27" i="9" s="1"/>
  <c r="AN26" i="9" s="1"/>
  <c r="D35" i="9"/>
  <c r="AM81" i="11" l="1"/>
  <c r="AD115" i="11"/>
  <c r="AC116" i="11"/>
  <c r="AB126" i="11"/>
  <c r="AC125" i="11"/>
  <c r="AF95" i="11"/>
  <c r="AE96" i="11"/>
  <c r="AD106" i="11"/>
  <c r="AE105" i="11"/>
  <c r="AG85" i="11"/>
  <c r="AG86" i="11" s="1"/>
  <c r="AF86" i="11"/>
  <c r="AM31" i="9"/>
  <c r="AN30" i="9" s="1"/>
  <c r="E35" i="9"/>
  <c r="D36" i="9"/>
  <c r="C36" i="9"/>
  <c r="AM91" i="11" l="1"/>
  <c r="AF105" i="11"/>
  <c r="AE106" i="11"/>
  <c r="AD125" i="11"/>
  <c r="AC126" i="11"/>
  <c r="AF96" i="11"/>
  <c r="AG95" i="11"/>
  <c r="AG96" i="11" s="1"/>
  <c r="AD116" i="11"/>
  <c r="AE115" i="11"/>
  <c r="E36" i="9"/>
  <c r="F35" i="9"/>
  <c r="D45" i="9"/>
  <c r="C46" i="9"/>
  <c r="AM101" i="11" l="1"/>
  <c r="AF115" i="11"/>
  <c r="AE116" i="11"/>
  <c r="AD126" i="11"/>
  <c r="AE125" i="11"/>
  <c r="AF106" i="11"/>
  <c r="AG105" i="11"/>
  <c r="AG106" i="11" s="1"/>
  <c r="E45" i="9"/>
  <c r="D46" i="9"/>
  <c r="D55" i="9"/>
  <c r="F36" i="9"/>
  <c r="G35" i="9"/>
  <c r="AM111" i="11" l="1"/>
  <c r="AF125" i="11"/>
  <c r="AE126" i="11"/>
  <c r="AF116" i="11"/>
  <c r="AG115" i="11"/>
  <c r="AG116" i="11" s="1"/>
  <c r="D56" i="9"/>
  <c r="E55" i="9"/>
  <c r="D65" i="9"/>
  <c r="G36" i="9"/>
  <c r="H35" i="9"/>
  <c r="E46" i="9"/>
  <c r="F45" i="9"/>
  <c r="AM121" i="11" l="1"/>
  <c r="AF126" i="11"/>
  <c r="AG125" i="11"/>
  <c r="AG126" i="11" s="1"/>
  <c r="E65" i="9"/>
  <c r="D66" i="9"/>
  <c r="F46" i="9"/>
  <c r="G45" i="9"/>
  <c r="F55" i="9"/>
  <c r="E56" i="9"/>
  <c r="I35" i="9"/>
  <c r="H36" i="9"/>
  <c r="AM131" i="11" l="1"/>
  <c r="C75" i="9"/>
  <c r="G46" i="9"/>
  <c r="H45" i="9"/>
  <c r="I36" i="9"/>
  <c r="J35" i="9"/>
  <c r="G55" i="9"/>
  <c r="F56" i="9"/>
  <c r="F65" i="9"/>
  <c r="E66" i="9"/>
  <c r="C83" i="9" l="1"/>
  <c r="H46" i="9"/>
  <c r="I45" i="9"/>
  <c r="D75" i="9"/>
  <c r="C76" i="9"/>
  <c r="G65" i="9"/>
  <c r="F66" i="9"/>
  <c r="H55" i="9"/>
  <c r="G56" i="9"/>
  <c r="J36" i="9"/>
  <c r="K35" i="9"/>
  <c r="J45" i="9" l="1"/>
  <c r="I46" i="9"/>
  <c r="E75" i="9"/>
  <c r="D76" i="9"/>
  <c r="H56" i="9"/>
  <c r="I55" i="9"/>
  <c r="K36" i="9"/>
  <c r="L35" i="9"/>
  <c r="C91" i="9"/>
  <c r="C99" i="9"/>
  <c r="H65" i="9"/>
  <c r="G66" i="9"/>
  <c r="C84" i="9"/>
  <c r="D83" i="9"/>
  <c r="C92" i="9" l="1"/>
  <c r="D91" i="9"/>
  <c r="K45" i="9"/>
  <c r="J46" i="9"/>
  <c r="C100" i="9"/>
  <c r="D99" i="9"/>
  <c r="M35" i="9"/>
  <c r="L36" i="9"/>
  <c r="D84" i="9"/>
  <c r="E83" i="9"/>
  <c r="I56" i="9"/>
  <c r="J55" i="9"/>
  <c r="H66" i="9"/>
  <c r="I65" i="9"/>
  <c r="E76" i="9"/>
  <c r="F75" i="9"/>
  <c r="D100" i="9" l="1"/>
  <c r="E99" i="9"/>
  <c r="K55" i="9"/>
  <c r="J56" i="9"/>
  <c r="E84" i="9"/>
  <c r="F83" i="9"/>
  <c r="L45" i="9"/>
  <c r="K46" i="9"/>
  <c r="F76" i="9"/>
  <c r="G75" i="9"/>
  <c r="E91" i="9"/>
  <c r="D92" i="9"/>
  <c r="I66" i="9"/>
  <c r="J65" i="9"/>
  <c r="M36" i="9"/>
  <c r="N35" i="9"/>
  <c r="G83" i="9" l="1"/>
  <c r="F84" i="9"/>
  <c r="F91" i="9"/>
  <c r="E92" i="9"/>
  <c r="L55" i="9"/>
  <c r="K56" i="9"/>
  <c r="N36" i="9"/>
  <c r="O35" i="9"/>
  <c r="G76" i="9"/>
  <c r="H75" i="9"/>
  <c r="F99" i="9"/>
  <c r="E100" i="9"/>
  <c r="J66" i="9"/>
  <c r="K65" i="9"/>
  <c r="L46" i="9"/>
  <c r="M45" i="9"/>
  <c r="G99" i="9" l="1"/>
  <c r="F100" i="9"/>
  <c r="F92" i="9"/>
  <c r="G91" i="9"/>
  <c r="L56" i="9"/>
  <c r="M55" i="9"/>
  <c r="K66" i="9"/>
  <c r="L65" i="9"/>
  <c r="O36" i="9"/>
  <c r="P35" i="9"/>
  <c r="M46" i="9"/>
  <c r="N45" i="9"/>
  <c r="H76" i="9"/>
  <c r="I75" i="9"/>
  <c r="H83" i="9"/>
  <c r="G84" i="9"/>
  <c r="N46" i="9" l="1"/>
  <c r="O45" i="9"/>
  <c r="Q35" i="9"/>
  <c r="P36" i="9"/>
  <c r="G100" i="9"/>
  <c r="H99" i="9"/>
  <c r="M65" i="9"/>
  <c r="L66" i="9"/>
  <c r="H84" i="9"/>
  <c r="I83" i="9"/>
  <c r="J75" i="9"/>
  <c r="I76" i="9"/>
  <c r="N55" i="9"/>
  <c r="M56" i="9"/>
  <c r="G92" i="9"/>
  <c r="H91" i="9"/>
  <c r="N56" i="9" l="1"/>
  <c r="O55" i="9"/>
  <c r="M66" i="9"/>
  <c r="N65" i="9"/>
  <c r="H100" i="9"/>
  <c r="I99" i="9"/>
  <c r="J76" i="9"/>
  <c r="K75" i="9"/>
  <c r="R35" i="9"/>
  <c r="Q36" i="9"/>
  <c r="H92" i="9"/>
  <c r="I91" i="9"/>
  <c r="J83" i="9"/>
  <c r="I84" i="9"/>
  <c r="O46" i="9"/>
  <c r="P45" i="9"/>
  <c r="I100" i="9" l="1"/>
  <c r="J99" i="9"/>
  <c r="R36" i="9"/>
  <c r="S35" i="9"/>
  <c r="P46" i="9"/>
  <c r="Q45" i="9"/>
  <c r="L75" i="9"/>
  <c r="K76" i="9"/>
  <c r="O65" i="9"/>
  <c r="N66" i="9"/>
  <c r="J91" i="9"/>
  <c r="I92" i="9"/>
  <c r="O56" i="9"/>
  <c r="P55" i="9"/>
  <c r="K83" i="9"/>
  <c r="J84" i="9"/>
  <c r="T35" i="9" l="1"/>
  <c r="S36" i="9"/>
  <c r="M75" i="9"/>
  <c r="L76" i="9"/>
  <c r="L83" i="9"/>
  <c r="K84" i="9"/>
  <c r="K91" i="9"/>
  <c r="J92" i="9"/>
  <c r="P56" i="9"/>
  <c r="Q55" i="9"/>
  <c r="K99" i="9"/>
  <c r="J100" i="9"/>
  <c r="R45" i="9"/>
  <c r="Q46" i="9"/>
  <c r="O66" i="9"/>
  <c r="P65" i="9"/>
  <c r="L99" i="9" l="1"/>
  <c r="K100" i="9"/>
  <c r="M76" i="9"/>
  <c r="N75" i="9"/>
  <c r="R46" i="9"/>
  <c r="S45" i="9"/>
  <c r="L84" i="9"/>
  <c r="M83" i="9"/>
  <c r="P66" i="9"/>
  <c r="Q65" i="9"/>
  <c r="Q56" i="9"/>
  <c r="R55" i="9"/>
  <c r="L91" i="9"/>
  <c r="K92" i="9"/>
  <c r="U35" i="9"/>
  <c r="T36" i="9"/>
  <c r="S55" i="9" l="1"/>
  <c r="R56" i="9"/>
  <c r="Q66" i="9"/>
  <c r="R65" i="9"/>
  <c r="N76" i="9"/>
  <c r="O75" i="9"/>
  <c r="S46" i="9"/>
  <c r="T45" i="9"/>
  <c r="V35" i="9"/>
  <c r="U36" i="9"/>
  <c r="M84" i="9"/>
  <c r="N83" i="9"/>
  <c r="M91" i="9"/>
  <c r="L92" i="9"/>
  <c r="L100" i="9"/>
  <c r="M99" i="9"/>
  <c r="U45" i="9" l="1"/>
  <c r="T46" i="9"/>
  <c r="O83" i="9"/>
  <c r="N84" i="9"/>
  <c r="R66" i="9"/>
  <c r="S65" i="9"/>
  <c r="O76" i="9"/>
  <c r="P75" i="9"/>
  <c r="V36" i="9"/>
  <c r="W35" i="9"/>
  <c r="N99" i="9"/>
  <c r="M100" i="9"/>
  <c r="M92" i="9"/>
  <c r="N91" i="9"/>
  <c r="T55" i="9"/>
  <c r="S56" i="9"/>
  <c r="S66" i="9" l="1"/>
  <c r="T65" i="9"/>
  <c r="O99" i="9"/>
  <c r="N100" i="9"/>
  <c r="P83" i="9"/>
  <c r="O84" i="9"/>
  <c r="P76" i="9"/>
  <c r="Q75" i="9"/>
  <c r="U55" i="9"/>
  <c r="T56" i="9"/>
  <c r="O91" i="9"/>
  <c r="N92" i="9"/>
  <c r="W36" i="9"/>
  <c r="X35" i="9"/>
  <c r="V45" i="9"/>
  <c r="U46" i="9"/>
  <c r="O92" i="9" l="1"/>
  <c r="P91" i="9"/>
  <c r="P84" i="9"/>
  <c r="Q83" i="9"/>
  <c r="V55" i="9"/>
  <c r="U56" i="9"/>
  <c r="O100" i="9"/>
  <c r="P99" i="9"/>
  <c r="U65" i="9"/>
  <c r="T66" i="9"/>
  <c r="V46" i="9"/>
  <c r="W45" i="9"/>
  <c r="Y35" i="9"/>
  <c r="X36" i="9"/>
  <c r="Q76" i="9"/>
  <c r="R75" i="9"/>
  <c r="P100" i="9" l="1"/>
  <c r="Q99" i="9"/>
  <c r="V56" i="9"/>
  <c r="W55" i="9"/>
  <c r="Z35" i="9"/>
  <c r="Y36" i="9"/>
  <c r="R83" i="9"/>
  <c r="Q84" i="9"/>
  <c r="V65" i="9"/>
  <c r="U66" i="9"/>
  <c r="W46" i="9"/>
  <c r="X45" i="9"/>
  <c r="S75" i="9"/>
  <c r="R76" i="9"/>
  <c r="P92" i="9"/>
  <c r="Q91" i="9"/>
  <c r="X46" i="9" l="1"/>
  <c r="Y45" i="9"/>
  <c r="Z36" i="9"/>
  <c r="AA35" i="9"/>
  <c r="T75" i="9"/>
  <c r="S76" i="9"/>
  <c r="W56" i="9"/>
  <c r="X55" i="9"/>
  <c r="S83" i="9"/>
  <c r="R84" i="9"/>
  <c r="W65" i="9"/>
  <c r="V66" i="9"/>
  <c r="R91" i="9"/>
  <c r="Q92" i="9"/>
  <c r="Q100" i="9"/>
  <c r="R99" i="9"/>
  <c r="AA36" i="9" l="1"/>
  <c r="AB35" i="9"/>
  <c r="W66" i="9"/>
  <c r="X65" i="9"/>
  <c r="R92" i="9"/>
  <c r="S91" i="9"/>
  <c r="U75" i="9"/>
  <c r="T76" i="9"/>
  <c r="R100" i="9"/>
  <c r="S99" i="9"/>
  <c r="Z45" i="9"/>
  <c r="Y46" i="9"/>
  <c r="X56" i="9"/>
  <c r="Y55" i="9"/>
  <c r="S84" i="9"/>
  <c r="T83" i="9"/>
  <c r="S92" i="9" l="1"/>
  <c r="T91" i="9"/>
  <c r="AA45" i="9"/>
  <c r="Z46" i="9"/>
  <c r="Y65" i="9"/>
  <c r="X66" i="9"/>
  <c r="U83" i="9"/>
  <c r="T84" i="9"/>
  <c r="T99" i="9"/>
  <c r="S100" i="9"/>
  <c r="AC35" i="9"/>
  <c r="AB36" i="9"/>
  <c r="Y56" i="9"/>
  <c r="Z55" i="9"/>
  <c r="V75" i="9"/>
  <c r="U76" i="9"/>
  <c r="U84" i="9" l="1"/>
  <c r="V83" i="9"/>
  <c r="AA55" i="9"/>
  <c r="Z56" i="9"/>
  <c r="AC36" i="9"/>
  <c r="AD35" i="9"/>
  <c r="Z65" i="9"/>
  <c r="Y66" i="9"/>
  <c r="W75" i="9"/>
  <c r="V76" i="9"/>
  <c r="T100" i="9"/>
  <c r="U99" i="9"/>
  <c r="AA46" i="9"/>
  <c r="AB45" i="9"/>
  <c r="U91" i="9"/>
  <c r="T92" i="9"/>
  <c r="V99" i="9" l="1"/>
  <c r="U100" i="9"/>
  <c r="W76" i="9"/>
  <c r="X75" i="9"/>
  <c r="AB55" i="9"/>
  <c r="AA56" i="9"/>
  <c r="W83" i="9"/>
  <c r="V84" i="9"/>
  <c r="U92" i="9"/>
  <c r="V91" i="9"/>
  <c r="Z66" i="9"/>
  <c r="AA65" i="9"/>
  <c r="AB46" i="9"/>
  <c r="AC45" i="9"/>
  <c r="AD36" i="9"/>
  <c r="AE35" i="9"/>
  <c r="AC55" i="9" l="1"/>
  <c r="AB56" i="9"/>
  <c r="AB65" i="9"/>
  <c r="AA66" i="9"/>
  <c r="X76" i="9"/>
  <c r="Y75" i="9"/>
  <c r="V92" i="9"/>
  <c r="W91" i="9"/>
  <c r="AE36" i="9"/>
  <c r="AF35" i="9"/>
  <c r="AD45" i="9"/>
  <c r="AC46" i="9"/>
  <c r="W84" i="9"/>
  <c r="X83" i="9"/>
  <c r="V100" i="9"/>
  <c r="W99" i="9"/>
  <c r="AF36" i="9" l="1"/>
  <c r="AG35" i="9"/>
  <c r="AG36" i="9" s="1"/>
  <c r="AM37" i="9" s="1"/>
  <c r="AN36" i="9" s="1"/>
  <c r="Z75" i="9"/>
  <c r="Y76" i="9"/>
  <c r="AE45" i="9"/>
  <c r="AF45" i="9" s="1"/>
  <c r="AD46" i="9"/>
  <c r="AC65" i="9"/>
  <c r="AB66" i="9"/>
  <c r="X84" i="9"/>
  <c r="Y83" i="9"/>
  <c r="W92" i="9"/>
  <c r="X91" i="9"/>
  <c r="W100" i="9"/>
  <c r="X99" i="9"/>
  <c r="AC56" i="9"/>
  <c r="AD55" i="9"/>
  <c r="AM41" i="9" l="1"/>
  <c r="AN40" i="9" s="1"/>
  <c r="X92" i="9"/>
  <c r="Y91" i="9"/>
  <c r="AE46" i="9"/>
  <c r="AE55" i="9"/>
  <c r="AD56" i="9"/>
  <c r="AM57" i="9" s="1"/>
  <c r="AD65" i="9"/>
  <c r="AC66" i="9"/>
  <c r="AA75" i="9"/>
  <c r="Z76" i="9"/>
  <c r="Y84" i="9"/>
  <c r="Z83" i="9"/>
  <c r="X100" i="9"/>
  <c r="Y99" i="9"/>
  <c r="Y100" i="9" l="1"/>
  <c r="Z99" i="9"/>
  <c r="AF55" i="9"/>
  <c r="AG55" i="9" s="1"/>
  <c r="AG56" i="9" s="1"/>
  <c r="AE56" i="9"/>
  <c r="Z84" i="9"/>
  <c r="AA83" i="9"/>
  <c r="AF46" i="9"/>
  <c r="AM47" i="9" s="1"/>
  <c r="AM51" i="9" s="1"/>
  <c r="Z91" i="9"/>
  <c r="Y92" i="9"/>
  <c r="AB75" i="9"/>
  <c r="AA76" i="9"/>
  <c r="AD66" i="9"/>
  <c r="AE65" i="9"/>
  <c r="AA84" i="9" l="1"/>
  <c r="AB83" i="9"/>
  <c r="AC75" i="9"/>
  <c r="AB76" i="9"/>
  <c r="AF56" i="9"/>
  <c r="AM61" i="9" s="1"/>
  <c r="AE66" i="9"/>
  <c r="AF65" i="9"/>
  <c r="Z100" i="9"/>
  <c r="AA99" i="9"/>
  <c r="Z92" i="9"/>
  <c r="AA91" i="9"/>
  <c r="AF66" i="9" l="1"/>
  <c r="AG65" i="9"/>
  <c r="AG66" i="9" s="1"/>
  <c r="AM67" i="9" s="1"/>
  <c r="AC76" i="9"/>
  <c r="AD75" i="9"/>
  <c r="AB84" i="9"/>
  <c r="AC83" i="9"/>
  <c r="AA92" i="9"/>
  <c r="AB91" i="9"/>
  <c r="AB99" i="9"/>
  <c r="AA100" i="9"/>
  <c r="AM71" i="9" l="1"/>
  <c r="AD76" i="9"/>
  <c r="AE75" i="9"/>
  <c r="AB100" i="9"/>
  <c r="AC99" i="9"/>
  <c r="AC84" i="9"/>
  <c r="AD83" i="9"/>
  <c r="AC91" i="9"/>
  <c r="AB92" i="9"/>
  <c r="AE83" i="9" l="1"/>
  <c r="AD84" i="9"/>
  <c r="AC100" i="9"/>
  <c r="AD99" i="9"/>
  <c r="AE76" i="9"/>
  <c r="AF75" i="9"/>
  <c r="AD91" i="9"/>
  <c r="AC92" i="9"/>
  <c r="AE91" i="9" l="1"/>
  <c r="AE92" i="9" s="1"/>
  <c r="AD92" i="9"/>
  <c r="AF76" i="9"/>
  <c r="AE99" i="9"/>
  <c r="AD100" i="9"/>
  <c r="AF83" i="9"/>
  <c r="AE84" i="9"/>
  <c r="AF99" i="9" l="1"/>
  <c r="AE100" i="9"/>
  <c r="AF84" i="9"/>
  <c r="AF100" i="9" l="1"/>
</calcChain>
</file>

<file path=xl/sharedStrings.xml><?xml version="1.0" encoding="utf-8"?>
<sst xmlns="http://schemas.openxmlformats.org/spreadsheetml/2006/main" count="1966" uniqueCount="66">
  <si>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</si>
  <si>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</si>
  <si>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</si>
  <si>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</si>
  <si>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</si>
  <si>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</si>
  <si>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</si>
  <si>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</si>
  <si>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</si>
  <si>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</si>
  <si>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</si>
  <si>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</si>
  <si>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</si>
  <si>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</si>
  <si>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</si>
  <si>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</si>
  <si>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</si>
  <si>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</si>
  <si>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</si>
  <si>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</si>
  <si>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</si>
  <si>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</si>
  <si>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</si>
  <si>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</si>
  <si>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</si>
  <si>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</si>
  <si>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</si>
  <si>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</si>
  <si>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</si>
  <si>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</si>
  <si>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</si>
  <si>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</si>
  <si>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</si>
  <si>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</si>
  <si>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</si>
  <si>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</si>
  <si>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</si>
  <si>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</si>
  <si>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</si>
  <si>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</si>
  <si>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完全</t>
    <rPh sb="0" eb="2">
      <t>カンゼン</t>
    </rPh>
    <phoneticPr fontId="1"/>
  </si>
  <si>
    <t>／</t>
    <phoneticPr fontId="1"/>
  </si>
  <si>
    <t>完全週休二日</t>
    <rPh sb="0" eb="6">
      <t>カンゼンシュウキュウフツカ</t>
    </rPh>
    <phoneticPr fontId="1"/>
  </si>
  <si>
    <t>工事名：</t>
    <rPh sb="0" eb="3">
      <t>コウジメイ</t>
    </rPh>
    <phoneticPr fontId="1"/>
  </si>
  <si>
    <t>※３工事期間の全ての月において、達成状況を確認し、一度でも達成できない月があれば、月単位の週休2日は「未達成」となり、補正の対象とならない。
　　月によっては、土日を全て閉所しても現場閉所率が28.5％に満たない場合があるが、その月の対象期間の土日日数以上閉所していれば達成とみなす。
※４工事対象期間のうち、一度でも完全週休２日（月～日で２日以上の現場閉所）を達成できなければ、
　　 完全週休２日は「未達成」となり、補正の対象とならない。
　　 なお、工期始期・終期、年末年始、夏季休暇などにより、７日間に満たない期間は完全週休２日の達成判断の対象外とする。</t>
    <rPh sb="2" eb="6">
      <t>コウジキカン</t>
    </rPh>
    <rPh sb="7" eb="8">
      <t>スベ</t>
    </rPh>
    <rPh sb="10" eb="11">
      <t>ツキ</t>
    </rPh>
    <rPh sb="16" eb="20">
      <t>タッセイジョウキョウ</t>
    </rPh>
    <rPh sb="21" eb="23">
      <t>カクニン</t>
    </rPh>
    <rPh sb="25" eb="27">
      <t>イチド</t>
    </rPh>
    <rPh sb="29" eb="31">
      <t>タッセイ</t>
    </rPh>
    <rPh sb="35" eb="36">
      <t>ツキ</t>
    </rPh>
    <rPh sb="41" eb="44">
      <t>ツキタンイ</t>
    </rPh>
    <rPh sb="45" eb="47">
      <t>シュウキュウ</t>
    </rPh>
    <rPh sb="48" eb="49">
      <t>ニチ</t>
    </rPh>
    <rPh sb="51" eb="54">
      <t>ミタッセイ</t>
    </rPh>
    <rPh sb="59" eb="61">
      <t>ホセイ</t>
    </rPh>
    <rPh sb="62" eb="64">
      <t>タイショウ</t>
    </rPh>
    <rPh sb="73" eb="74">
      <t>ツキ</t>
    </rPh>
    <rPh sb="80" eb="82">
      <t>ドニチ</t>
    </rPh>
    <rPh sb="83" eb="84">
      <t>スベ</t>
    </rPh>
    <rPh sb="85" eb="87">
      <t>ヘイショ</t>
    </rPh>
    <rPh sb="90" eb="95">
      <t>ゲンバヘイショリツ</t>
    </rPh>
    <rPh sb="102" eb="103">
      <t>ミ</t>
    </rPh>
    <rPh sb="106" eb="108">
      <t>バアイ</t>
    </rPh>
    <rPh sb="115" eb="116">
      <t>ツキ</t>
    </rPh>
    <rPh sb="117" eb="121">
      <t>タイショウキカン</t>
    </rPh>
    <rPh sb="122" eb="124">
      <t>ドニチ</t>
    </rPh>
    <rPh sb="124" eb="126">
      <t>ニッスウ</t>
    </rPh>
    <rPh sb="126" eb="128">
      <t>イジョウ</t>
    </rPh>
    <rPh sb="128" eb="130">
      <t>ヘイショ</t>
    </rPh>
    <rPh sb="135" eb="137">
      <t>タッセイ</t>
    </rPh>
    <phoneticPr fontId="1"/>
  </si>
  <si>
    <t>区　分：</t>
    <rPh sb="0" eb="1">
      <t>ク</t>
    </rPh>
    <rPh sb="2" eb="3">
      <t>ブン</t>
    </rPh>
    <phoneticPr fontId="1"/>
  </si>
  <si>
    <t>期   間：</t>
    <rPh sb="0" eb="1">
      <t>キ</t>
    </rPh>
    <rPh sb="4" eb="5">
      <t>アイダ</t>
    </rPh>
    <phoneticPr fontId="1"/>
  </si>
  <si>
    <t>～</t>
    <phoneticPr fontId="1"/>
  </si>
  <si>
    <t>（契約工期を記載）</t>
    <phoneticPr fontId="1"/>
  </si>
  <si>
    <t>現場閉所(降雨)</t>
    <rPh sb="0" eb="4">
      <t>ゲンバヘイショ</t>
    </rPh>
    <rPh sb="5" eb="7">
      <t>コウウ</t>
    </rPh>
    <phoneticPr fontId="1"/>
  </si>
  <si>
    <t>達成</t>
  </si>
  <si>
    <t>達成</t>
    <rPh sb="0" eb="2">
      <t>タッセイ</t>
    </rPh>
    <phoneticPr fontId="1"/>
  </si>
  <si>
    <t>未達成</t>
  </si>
  <si>
    <t>未達成</t>
    <rPh sb="0" eb="3">
      <t>ミタッセイ</t>
    </rPh>
    <phoneticPr fontId="1"/>
  </si>
  <si>
    <t>土日日数</t>
    <rPh sb="0" eb="2">
      <t>ドニチ</t>
    </rPh>
    <rPh sb="2" eb="4">
      <t>ニッスウ</t>
    </rPh>
    <phoneticPr fontId="1"/>
  </si>
  <si>
    <t>現場閉所(代替)</t>
    <rPh sb="0" eb="4">
      <t>ゲンバヘイショ</t>
    </rPh>
    <rPh sb="5" eb="7">
      <t>ダイタイ</t>
    </rPh>
    <phoneticPr fontId="1"/>
  </si>
  <si>
    <t>作業完了日</t>
    <rPh sb="0" eb="4">
      <t>サギョウカンリョウ</t>
    </rPh>
    <rPh sb="4" eb="5">
      <t>ニチ</t>
    </rPh>
    <phoneticPr fontId="1"/>
  </si>
  <si>
    <t>工期末日</t>
    <rPh sb="0" eb="2">
      <t>コウキ</t>
    </rPh>
    <rPh sb="2" eb="4">
      <t>マツジツ</t>
    </rPh>
    <phoneticPr fontId="1"/>
  </si>
  <si>
    <t>通期の週休２日の確認</t>
    <rPh sb="0" eb="2">
      <t>ツウキ</t>
    </rPh>
    <rPh sb="3" eb="5">
      <t>シュウキュウ</t>
    </rPh>
    <rPh sb="6" eb="7">
      <t>ニチ</t>
    </rPh>
    <rPh sb="8" eb="10">
      <t>カクニン</t>
    </rPh>
    <phoneticPr fontId="1"/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</si>
  <si>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</si>
  <si>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t>※一度でも「未達成」があれば、補正の対象とならない。</t>
    <rPh sb="1" eb="3">
      <t>イチド</t>
    </rPh>
    <rPh sb="6" eb="9">
      <t>ミタッセイ</t>
    </rPh>
    <rPh sb="15" eb="17">
      <t>ホセイ</t>
    </rPh>
    <rPh sb="18" eb="20">
      <t>タイショウ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</si>
  <si>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現場閉所日数　÷　対象期間　＝　現場閉所の割合</t>
    </r>
    <r>
      <rPr>
        <sz val="12"/>
        <color theme="1"/>
        <rFont val="ＭＳ Ｐゴシック"/>
        <family val="2"/>
        <charset val="128"/>
        <scheme val="minor"/>
      </rPr>
      <t xml:space="preserve">
閉所の割合　≧　各週月曜～日曜の間で2日以上（2日/7日）　完全週休2日達成
閉所の割合　≧　各月28.5%以上（8日/28日）　月単位の週休2日達成
閉所の割合　≧　28.5%以上（8日/28日）　  通期の週休2日達成　※補正無
閉所の割合　＜　28.5%未満　週休2日未達成　※補正無</t>
    </r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</si>
  <si>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現場閉所日数　÷　対象期間　＝　現場閉所の割合</t>
    </r>
    <r>
      <rPr>
        <sz val="12"/>
        <color theme="1"/>
        <rFont val="ＭＳ Ｐゴシック"/>
        <family val="2"/>
        <charset val="128"/>
        <scheme val="minor"/>
      </rPr>
      <t xml:space="preserve">
閉所の割合　≧　各週月曜～日曜の間で2日以上（2日/7日）　完全週休2日達成
閉所の割合　≧　各月28.5%以上（8日/28日）　月単位の週休2日達成
閉所の割合　≧　28.5%以上（8日/28日）　  通期の週休2日達成　※補正無
閉所の割合　＜　28.5%未満　週休2日未達成　※補正無</t>
    </r>
    <phoneticPr fontId="1"/>
  </si>
  <si>
    <t>通期の週休2日</t>
  </si>
  <si>
    <t>※月数が不足する場合は追加すること。</t>
    <rPh sb="1" eb="3">
      <t>ツキスウ</t>
    </rPh>
    <rPh sb="4" eb="6">
      <t>フソク</t>
    </rPh>
    <rPh sb="8" eb="10">
      <t>バアイ</t>
    </rPh>
    <rPh sb="11" eb="13">
      <t>ツイカ</t>
    </rPh>
    <phoneticPr fontId="1"/>
  </si>
  <si>
    <t>※不足する場合は追加すること。</t>
    <rPh sb="1" eb="3">
      <t>フソク</t>
    </rPh>
    <rPh sb="5" eb="7">
      <t>バアイ</t>
    </rPh>
    <rPh sb="8" eb="10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</si>
</sst>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yyyy/m/d;@"/>
    <numFmt numFmtId="180" formatCode="0_ "/>
    <numFmt numFmtId="181" formatCode="[$]ggge&quot;年&quot;m&quot;月&quot;d&quot;日&quot;;@" x16r2:formatCode16="[$-ja-JP-x-gannen]ggge&quot;年&quot;m&quot;月&quot;d&quot;日&quot;;@"/>
    <numFmt numFmtId="182" formatCode="[$-411]ggge&quot;年&quot;m&quot;月&quot;d&quot;日&quot;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1" fillId="0" borderId="0" xfId="0" applyFont="1">
      <alignment vertical="center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/>
    <xf numFmtId="176" fontId="12" fillId="0" borderId="1" xfId="0" applyNumberFormat="1" applyFont="1" applyBorder="1" applyAlignment="1">
      <alignment horizontal="right" vertical="center"/>
    </xf>
    <xf numFmtId="176" fontId="12" fillId="0" borderId="20" xfId="0" applyNumberFormat="1" applyFont="1" applyBorder="1" applyAlignment="1">
      <alignment horizontal="right"/>
    </xf>
    <xf numFmtId="0" fontId="12" fillId="0" borderId="28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26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12" fillId="7" borderId="0" xfId="0" applyFont="1" applyFill="1">
      <alignment vertical="center"/>
    </xf>
    <xf numFmtId="0" fontId="0" fillId="7" borderId="0" xfId="0" applyFill="1">
      <alignment vertical="center"/>
    </xf>
    <xf numFmtId="179" fontId="10" fillId="7" borderId="0" xfId="0" applyNumberFormat="1" applyFont="1" applyFill="1" applyProtection="1">
      <alignment vertical="center"/>
      <protection locked="0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23" xfId="0" applyFill="1" applyBorder="1">
      <alignment vertical="center"/>
    </xf>
    <xf numFmtId="0" fontId="11" fillId="5" borderId="23" xfId="0" applyFont="1" applyFill="1" applyBorder="1">
      <alignment vertical="center"/>
    </xf>
    <xf numFmtId="0" fontId="0" fillId="5" borderId="20" xfId="0" applyFill="1" applyBorder="1">
      <alignment vertical="center"/>
    </xf>
    <xf numFmtId="0" fontId="11" fillId="5" borderId="21" xfId="0" applyFont="1" applyFill="1" applyBorder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5" fillId="6" borderId="0" xfId="0" applyFont="1" applyFill="1">
      <alignment vertical="center"/>
    </xf>
    <xf numFmtId="0" fontId="7" fillId="0" borderId="0" xfId="0" applyFont="1" applyAlignment="1">
      <alignment vertical="top" wrapText="1"/>
    </xf>
    <xf numFmtId="180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/>
    </xf>
    <xf numFmtId="177" fontId="12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top" wrapText="1"/>
    </xf>
    <xf numFmtId="0" fontId="0" fillId="0" borderId="1" xfId="0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29" xfId="0" applyFont="1" applyBorder="1">
      <alignment vertical="center"/>
    </xf>
    <xf numFmtId="0" fontId="7" fillId="0" borderId="31" xfId="0" applyFont="1" applyBorder="1" applyAlignment="1">
      <alignment vertical="top" wrapText="1"/>
    </xf>
    <xf numFmtId="0" fontId="6" fillId="0" borderId="31" xfId="0" applyFont="1" applyBorder="1">
      <alignment vertical="center"/>
    </xf>
    <xf numFmtId="0" fontId="6" fillId="0" borderId="31" xfId="0" applyFont="1" applyBorder="1" applyAlignment="1">
      <alignment horizontal="left" vertical="center"/>
    </xf>
    <xf numFmtId="0" fontId="0" fillId="0" borderId="34" xfId="0" applyBorder="1">
      <alignment vertical="center"/>
    </xf>
    <xf numFmtId="0" fontId="15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0" fontId="0" fillId="6" borderId="0" xfId="0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8" fontId="0" fillId="0" borderId="25" xfId="0" applyNumberForma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Alignment="1"/>
    <xf numFmtId="0" fontId="12" fillId="0" borderId="41" xfId="0" applyFont="1" applyBorder="1">
      <alignment vertical="center"/>
    </xf>
    <xf numFmtId="176" fontId="12" fillId="0" borderId="41" xfId="1" applyNumberFormat="1" applyFont="1" applyFill="1" applyBorder="1" applyAlignment="1">
      <alignment horizontal="right" vertical="center"/>
    </xf>
    <xf numFmtId="0" fontId="12" fillId="0" borderId="48" xfId="0" applyFont="1" applyBorder="1">
      <alignment vertical="center"/>
    </xf>
    <xf numFmtId="9" fontId="12" fillId="5" borderId="47" xfId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right" vertical="center"/>
    </xf>
    <xf numFmtId="177" fontId="12" fillId="5" borderId="24" xfId="1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vertical="top" wrapText="1"/>
    </xf>
    <xf numFmtId="0" fontId="21" fillId="5" borderId="1" xfId="0" applyFont="1" applyFill="1" applyBorder="1" applyAlignment="1">
      <alignment horizontal="center" vertical="center"/>
    </xf>
    <xf numFmtId="0" fontId="20" fillId="5" borderId="0" xfId="0" applyFont="1" applyFill="1" applyBorder="1">
      <alignment vertical="center"/>
    </xf>
    <xf numFmtId="0" fontId="0" fillId="5" borderId="0" xfId="0" applyFill="1" applyBorder="1">
      <alignment vertical="center"/>
    </xf>
    <xf numFmtId="0" fontId="0" fillId="5" borderId="19" xfId="0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23" fillId="0" borderId="0" xfId="0" applyFont="1">
      <alignment vertical="center"/>
    </xf>
    <xf numFmtId="0" fontId="0" fillId="0" borderId="14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55" fontId="5" fillId="0" borderId="8" xfId="0" applyNumberFormat="1" applyFont="1" applyBorder="1" applyAlignment="1">
      <alignment horizontal="center" vertical="center"/>
    </xf>
    <xf numFmtId="55" fontId="5" fillId="0" borderId="9" xfId="0" applyNumberFormat="1" applyFont="1" applyBorder="1" applyAlignment="1">
      <alignment horizontal="center" vertical="center"/>
    </xf>
    <xf numFmtId="55" fontId="5" fillId="0" borderId="40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6" fillId="0" borderId="41" xfId="0" applyFont="1" applyBorder="1" applyAlignment="1">
      <alignment horizontal="center" vertical="center" textRotation="255" shrinkToFit="1"/>
    </xf>
    <xf numFmtId="0" fontId="6" fillId="0" borderId="42" xfId="0" applyFont="1" applyBorder="1" applyAlignment="1">
      <alignment horizontal="center" vertical="center" textRotation="255" shrinkToFit="1"/>
    </xf>
    <xf numFmtId="0" fontId="6" fillId="0" borderId="43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81" fontId="4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horizontal="center" vertical="center"/>
    </xf>
    <xf numFmtId="0" fontId="0" fillId="0" borderId="44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41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43" xfId="0" applyFill="1" applyBorder="1" applyAlignment="1">
      <alignment horizontal="center" vertical="center" textRotation="255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55" fontId="5" fillId="0" borderId="27" xfId="0" applyNumberFormat="1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41" xfId="0" applyFont="1" applyFill="1" applyBorder="1" applyAlignment="1">
      <alignment horizontal="center" vertical="center" textRotation="255" shrinkToFit="1"/>
    </xf>
    <xf numFmtId="0" fontId="13" fillId="0" borderId="42" xfId="0" applyFont="1" applyFill="1" applyBorder="1" applyAlignment="1">
      <alignment horizontal="center" vertical="center" textRotation="255" shrinkToFit="1"/>
    </xf>
    <xf numFmtId="0" fontId="13" fillId="0" borderId="43" xfId="0" applyFont="1" applyFill="1" applyBorder="1" applyAlignment="1">
      <alignment horizontal="center" vertical="center" textRotation="255" shrinkToFit="1"/>
    </xf>
    <xf numFmtId="0" fontId="14" fillId="0" borderId="41" xfId="0" applyFont="1" applyFill="1" applyBorder="1" applyAlignment="1">
      <alignment horizontal="center" vertical="center" textRotation="255" shrinkToFit="1"/>
    </xf>
    <xf numFmtId="0" fontId="6" fillId="0" borderId="41" xfId="0" applyFont="1" applyFill="1" applyBorder="1" applyAlignment="1">
      <alignment horizontal="center" vertical="center" textRotation="255" shrinkToFit="1"/>
    </xf>
    <xf numFmtId="0" fontId="6" fillId="0" borderId="42" xfId="0" applyFont="1" applyFill="1" applyBorder="1" applyAlignment="1">
      <alignment horizontal="center" vertical="center" textRotation="255" shrinkToFit="1"/>
    </xf>
    <xf numFmtId="0" fontId="6" fillId="0" borderId="43" xfId="0" applyFont="1" applyFill="1" applyBorder="1" applyAlignment="1">
      <alignment horizontal="center" vertical="center" textRotation="255" shrinkToFit="1"/>
    </xf>
    <xf numFmtId="0" fontId="19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14" fontId="4" fillId="2" borderId="49" xfId="0" applyNumberFormat="1" applyFont="1" applyFill="1" applyBorder="1" applyAlignment="1">
      <alignment horizontal="center" vertical="center"/>
    </xf>
    <xf numFmtId="14" fontId="4" fillId="2" borderId="37" xfId="0" applyNumberFormat="1" applyFont="1" applyFill="1" applyBorder="1" applyAlignment="1">
      <alignment horizontal="center" vertical="center"/>
    </xf>
    <xf numFmtId="14" fontId="4" fillId="2" borderId="46" xfId="0" applyNumberFormat="1" applyFont="1" applyFill="1" applyBorder="1" applyAlignment="1">
      <alignment horizontal="center" vertical="center"/>
    </xf>
    <xf numFmtId="0" fontId="24" fillId="0" borderId="34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textRotation="255" shrinkToFit="1"/>
    </xf>
    <xf numFmtId="0" fontId="13" fillId="2" borderId="42" xfId="0" applyFont="1" applyFill="1" applyBorder="1" applyAlignment="1">
      <alignment horizontal="center" vertical="center" textRotation="255" shrinkToFit="1"/>
    </xf>
    <xf numFmtId="0" fontId="13" fillId="2" borderId="43" xfId="0" applyFont="1" applyFill="1" applyBorder="1" applyAlignment="1">
      <alignment horizontal="center" vertical="center" textRotation="255" shrinkToFit="1"/>
    </xf>
    <xf numFmtId="0" fontId="12" fillId="2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 textRotation="255" shrinkToFit="1"/>
    </xf>
    <xf numFmtId="0" fontId="0" fillId="6" borderId="42" xfId="0" applyFill="1" applyBorder="1" applyAlignment="1">
      <alignment horizontal="center" vertical="center" textRotation="255" shrinkToFit="1"/>
    </xf>
    <xf numFmtId="0" fontId="0" fillId="6" borderId="43" xfId="0" applyFill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6" fillId="8" borderId="41" xfId="0" applyFont="1" applyFill="1" applyBorder="1" applyAlignment="1">
      <alignment horizontal="center" vertical="center" textRotation="255" shrinkToFit="1"/>
    </xf>
    <xf numFmtId="0" fontId="6" fillId="8" borderId="42" xfId="0" applyFont="1" applyFill="1" applyBorder="1" applyAlignment="1">
      <alignment horizontal="center" vertical="center" textRotation="255" shrinkToFit="1"/>
    </xf>
    <xf numFmtId="0" fontId="6" fillId="8" borderId="43" xfId="0" applyFont="1" applyFill="1" applyBorder="1" applyAlignment="1">
      <alignment horizontal="center" vertical="center" textRotation="255" shrinkToFit="1"/>
    </xf>
    <xf numFmtId="14" fontId="12" fillId="2" borderId="49" xfId="0" applyNumberFormat="1" applyFont="1" applyFill="1" applyBorder="1" applyAlignment="1">
      <alignment horizontal="center" vertical="center"/>
    </xf>
    <xf numFmtId="14" fontId="12" fillId="2" borderId="37" xfId="0" applyNumberFormat="1" applyFont="1" applyFill="1" applyBorder="1" applyAlignment="1">
      <alignment horizontal="center" vertical="center"/>
    </xf>
    <xf numFmtId="14" fontId="12" fillId="2" borderId="46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454"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</xdr:colOff>
      <xdr:row>46</xdr:row>
      <xdr:rowOff>76200</xdr:rowOff>
    </xdr:from>
    <xdr:ext cx="2943226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14449" y="9448800"/>
          <a:ext cx="2943226" cy="664635"/>
        </a:xfrm>
        <a:prstGeom prst="wedgeRectCallout">
          <a:avLst>
            <a:gd name="adj1" fmla="val 70720"/>
            <a:gd name="adj2" fmla="val 129740"/>
          </a:avLst>
        </a:prstGeom>
        <a:solidFill>
          <a:schemeClr val="accent2">
            <a:lumMod val="20000"/>
            <a:lumOff val="80000"/>
          </a:schemeClr>
        </a:solidFill>
        <a:ln w="1270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月～日で現場閉所２日未満であるため、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完全週休２日「未達成」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100</xdr:row>
      <xdr:rowOff>104775</xdr:rowOff>
    </xdr:from>
    <xdr:to>
      <xdr:col>20</xdr:col>
      <xdr:colOff>228600</xdr:colOff>
      <xdr:row>100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136525</xdr:colOff>
      <xdr:row>16</xdr:row>
      <xdr:rowOff>107951</xdr:rowOff>
    </xdr:from>
    <xdr:to>
      <xdr:col>17</xdr:col>
      <xdr:colOff>155575</xdr:colOff>
      <xdr:row>18</xdr:row>
      <xdr:rowOff>336551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63900" y="3251201"/>
          <a:ext cx="97155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18</xdr:row>
      <xdr:rowOff>276225</xdr:rowOff>
    </xdr:from>
    <xdr:to>
      <xdr:col>16</xdr:col>
      <xdr:colOff>209550</xdr:colOff>
      <xdr:row>18</xdr:row>
      <xdr:rowOff>285750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52800" y="3676650"/>
          <a:ext cx="695325" cy="9525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76</xdr:row>
      <xdr:rowOff>200025</xdr:rowOff>
    </xdr:from>
    <xdr:to>
      <xdr:col>33</xdr:col>
      <xdr:colOff>123825</xdr:colOff>
      <xdr:row>76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84</xdr:row>
      <xdr:rowOff>66675</xdr:rowOff>
    </xdr:from>
    <xdr:to>
      <xdr:col>5</xdr:col>
      <xdr:colOff>142875</xdr:colOff>
      <xdr:row>84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76</xdr:row>
      <xdr:rowOff>666750</xdr:rowOff>
    </xdr:from>
    <xdr:to>
      <xdr:col>33</xdr:col>
      <xdr:colOff>0</xdr:colOff>
      <xdr:row>76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84</xdr:row>
      <xdr:rowOff>600075</xdr:rowOff>
    </xdr:from>
    <xdr:to>
      <xdr:col>5</xdr:col>
      <xdr:colOff>0</xdr:colOff>
      <xdr:row>84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100</xdr:row>
      <xdr:rowOff>742950</xdr:rowOff>
    </xdr:from>
    <xdr:to>
      <xdr:col>6</xdr:col>
      <xdr:colOff>228600</xdr:colOff>
      <xdr:row>102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7</xdr:col>
      <xdr:colOff>155575</xdr:colOff>
      <xdr:row>18</xdr:row>
      <xdr:rowOff>492125</xdr:rowOff>
    </xdr:from>
    <xdr:to>
      <xdr:col>10</xdr:col>
      <xdr:colOff>3174</xdr:colOff>
      <xdr:row>20</xdr:row>
      <xdr:rowOff>168275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854200" y="3984625"/>
          <a:ext cx="561974" cy="35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oneCellAnchor>
    <xdr:from>
      <xdr:col>36</xdr:col>
      <xdr:colOff>38101</xdr:colOff>
      <xdr:row>7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35</xdr:col>
      <xdr:colOff>19052</xdr:colOff>
      <xdr:row>113</xdr:row>
      <xdr:rowOff>66675</xdr:rowOff>
    </xdr:from>
    <xdr:ext cx="2933698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528052" y="17402175"/>
          <a:ext cx="2933698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現場閉所の達成状況は、工事期間全ての月における現場閉所率で確認する</a:t>
          </a:r>
        </a:p>
      </xdr:txBody>
    </xdr:sp>
    <xdr:clientData/>
  </xdr:oneCellAnchor>
  <xdr:twoCellAnchor>
    <xdr:from>
      <xdr:col>12</xdr:col>
      <xdr:colOff>168275</xdr:colOff>
      <xdr:row>68</xdr:row>
      <xdr:rowOff>492125</xdr:rowOff>
    </xdr:from>
    <xdr:to>
      <xdr:col>15</xdr:col>
      <xdr:colOff>6350</xdr:colOff>
      <xdr:row>70</xdr:row>
      <xdr:rowOff>88900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057525" y="14303375"/>
          <a:ext cx="55245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29</xdr:col>
      <xdr:colOff>152400</xdr:colOff>
      <xdr:row>56</xdr:row>
      <xdr:rowOff>133350</xdr:rowOff>
    </xdr:from>
    <xdr:to>
      <xdr:col>33</xdr:col>
      <xdr:colOff>85725</xdr:colOff>
      <xdr:row>58</xdr:row>
      <xdr:rowOff>342900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086600" y="11610975"/>
          <a:ext cx="8858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228600</xdr:colOff>
      <xdr:row>58</xdr:row>
      <xdr:rowOff>371475</xdr:rowOff>
    </xdr:from>
    <xdr:to>
      <xdr:col>32</xdr:col>
      <xdr:colOff>219075</xdr:colOff>
      <xdr:row>58</xdr:row>
      <xdr:rowOff>371475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162800" y="12192000"/>
          <a:ext cx="7048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68</xdr:row>
      <xdr:rowOff>352425</xdr:rowOff>
    </xdr:from>
    <xdr:to>
      <xdr:col>4</xdr:col>
      <xdr:colOff>209550</xdr:colOff>
      <xdr:row>68</xdr:row>
      <xdr:rowOff>352425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514350" y="14277975"/>
          <a:ext cx="6762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66</xdr:row>
      <xdr:rowOff>38100</xdr:rowOff>
    </xdr:from>
    <xdr:to>
      <xdr:col>5</xdr:col>
      <xdr:colOff>123825</xdr:colOff>
      <xdr:row>68</xdr:row>
      <xdr:rowOff>247650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71475" y="136207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39</xdr:col>
      <xdr:colOff>0</xdr:colOff>
      <xdr:row>51</xdr:row>
      <xdr:rowOff>0</xdr:rowOff>
    </xdr:from>
    <xdr:to>
      <xdr:col>39</xdr:col>
      <xdr:colOff>552450</xdr:colOff>
      <xdr:row>52</xdr:row>
      <xdr:rowOff>123825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334875" y="10020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</a:t>
          </a:r>
        </a:p>
      </xdr:txBody>
    </xdr:sp>
    <xdr:clientData/>
  </xdr:twoCellAnchor>
  <xdr:twoCellAnchor>
    <xdr:from>
      <xdr:col>37</xdr:col>
      <xdr:colOff>819151</xdr:colOff>
      <xdr:row>9</xdr:row>
      <xdr:rowOff>66675</xdr:rowOff>
    </xdr:from>
    <xdr:to>
      <xdr:col>38</xdr:col>
      <xdr:colOff>400051</xdr:colOff>
      <xdr:row>10</xdr:row>
      <xdr:rowOff>152400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553826" y="1638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1</xdr:col>
      <xdr:colOff>336549</xdr:colOff>
      <xdr:row>22</xdr:row>
      <xdr:rowOff>57150</xdr:rowOff>
    </xdr:from>
    <xdr:ext cx="2543175" cy="833967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447674" y="5105400"/>
          <a:ext cx="2543175" cy="833967"/>
        </a:xfrm>
        <a:prstGeom prst="wedgeRectCallout">
          <a:avLst>
            <a:gd name="adj1" fmla="val -51330"/>
            <a:gd name="adj2" fmla="val -66920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完全週休２日の達成判断するために記載する箇所であり、月単位の週休２日の場合は入力不要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25</xdr:col>
      <xdr:colOff>57150</xdr:colOff>
      <xdr:row>36</xdr:row>
      <xdr:rowOff>152400</xdr:rowOff>
    </xdr:from>
    <xdr:to>
      <xdr:col>36</xdr:col>
      <xdr:colOff>342900</xdr:colOff>
      <xdr:row>38</xdr:row>
      <xdr:rowOff>266699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608FD31-D18D-4496-AA56-D6640383F683}"/>
            </a:ext>
          </a:extLst>
        </xdr:cNvPr>
        <xdr:cNvSpPr txBox="1"/>
      </xdr:nvSpPr>
      <xdr:spPr>
        <a:xfrm>
          <a:off x="6038850" y="7419975"/>
          <a:ext cx="2952750" cy="45719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※28.5</a:t>
          </a:r>
          <a:r>
            <a:rPr kumimoji="1" lang="ja-JP" altLang="en-US" sz="1000" b="1">
              <a:solidFill>
                <a:srgbClr val="FF0000"/>
              </a:solidFill>
            </a:rPr>
            <a:t>％未満であるが、月の対象期間の土日日数以上閉所してるため「達成」となる。</a:t>
          </a:r>
        </a:p>
      </xdr:txBody>
    </xdr:sp>
    <xdr:clientData/>
  </xdr:twoCellAnchor>
  <xdr:twoCellAnchor>
    <xdr:from>
      <xdr:col>1</xdr:col>
      <xdr:colOff>352426</xdr:colOff>
      <xdr:row>16</xdr:row>
      <xdr:rowOff>95250</xdr:rowOff>
    </xdr:from>
    <xdr:to>
      <xdr:col>7</xdr:col>
      <xdr:colOff>206376</xdr:colOff>
      <xdr:row>18</xdr:row>
      <xdr:rowOff>460375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95F20CA3-C39B-461A-AFB9-63118D82DD8E}"/>
            </a:ext>
          </a:extLst>
        </xdr:cNvPr>
        <xdr:cNvSpPr/>
      </xdr:nvSpPr>
      <xdr:spPr>
        <a:xfrm>
          <a:off x="463551" y="3238500"/>
          <a:ext cx="144145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85724</xdr:colOff>
      <xdr:row>27</xdr:row>
      <xdr:rowOff>57150</xdr:rowOff>
    </xdr:from>
    <xdr:ext cx="2524125" cy="531285"/>
    <xdr:sp macro="" textlink="">
      <xdr:nvSpPr>
        <xdr:cNvPr id="51" name="四角形吹き出し 2">
          <a:extLst>
            <a:ext uri="{FF2B5EF4-FFF2-40B4-BE49-F238E27FC236}">
              <a16:creationId xmlns:a16="http://schemas.microsoft.com/office/drawing/2014/main" id="{4700A737-003E-492E-BC66-15D39BA9D964}"/>
            </a:ext>
          </a:extLst>
        </xdr:cNvPr>
        <xdr:cNvSpPr/>
      </xdr:nvSpPr>
      <xdr:spPr>
        <a:xfrm>
          <a:off x="2971799" y="5391150"/>
          <a:ext cx="2524125" cy="531285"/>
        </a:xfrm>
        <a:prstGeom prst="wedgeRectCallout">
          <a:avLst>
            <a:gd name="adj1" fmla="val 77292"/>
            <a:gd name="adj2" fmla="val 153778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月～日で現場閉所２日であるため、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完全週休２日達成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26</xdr:col>
      <xdr:colOff>152400</xdr:colOff>
      <xdr:row>27</xdr:row>
      <xdr:rowOff>19050</xdr:rowOff>
    </xdr:from>
    <xdr:to>
      <xdr:col>37</xdr:col>
      <xdr:colOff>257175</xdr:colOff>
      <xdr:row>28</xdr:row>
      <xdr:rowOff>304799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236CCDB-C1F2-4ED3-AD1C-4B407A1FF0E7}"/>
            </a:ext>
          </a:extLst>
        </xdr:cNvPr>
        <xdr:cNvSpPr txBox="1"/>
      </xdr:nvSpPr>
      <xdr:spPr>
        <a:xfrm>
          <a:off x="6372225" y="5353050"/>
          <a:ext cx="2952750" cy="45719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※28.5</a:t>
          </a:r>
          <a:r>
            <a:rPr kumimoji="1" lang="ja-JP" altLang="en-US" sz="1000" b="1">
              <a:solidFill>
                <a:srgbClr val="FF0000"/>
              </a:solidFill>
            </a:rPr>
            <a:t>％未満であるが、月の対象期間の土日日数以上閉所してるため「達成」となる。</a:t>
          </a:r>
        </a:p>
      </xdr:txBody>
    </xdr:sp>
    <xdr:clientData/>
  </xdr:twoCellAnchor>
  <xdr:twoCellAnchor>
    <xdr:from>
      <xdr:col>14</xdr:col>
      <xdr:colOff>9526</xdr:colOff>
      <xdr:row>66</xdr:row>
      <xdr:rowOff>161925</xdr:rowOff>
    </xdr:from>
    <xdr:to>
      <xdr:col>28</xdr:col>
      <xdr:colOff>219075</xdr:colOff>
      <xdr:row>68</xdr:row>
      <xdr:rowOff>371475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840CBF2B-B2E9-4E8F-845A-D9823A39F0FC}"/>
            </a:ext>
          </a:extLst>
        </xdr:cNvPr>
        <xdr:cNvSpPr/>
      </xdr:nvSpPr>
      <xdr:spPr>
        <a:xfrm>
          <a:off x="1946276" y="17783175"/>
          <a:ext cx="3543299" cy="558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38101</xdr:colOff>
      <xdr:row>7</xdr:row>
      <xdr:rowOff>9525</xdr:rowOff>
    </xdr:from>
    <xdr:ext cx="2505074" cy="733425"/>
    <xdr:sp macro="" textlink="">
      <xdr:nvSpPr>
        <xdr:cNvPr id="56" name="四角形吹き出し 18">
          <a:extLst>
            <a:ext uri="{FF2B5EF4-FFF2-40B4-BE49-F238E27FC236}">
              <a16:creationId xmlns:a16="http://schemas.microsoft.com/office/drawing/2014/main" id="{2A1A2A9B-C247-4926-BED8-D1479113F4BF}"/>
            </a:ext>
          </a:extLst>
        </xdr:cNvPr>
        <xdr:cNvSpPr/>
      </xdr:nvSpPr>
      <xdr:spPr>
        <a:xfrm>
          <a:off x="8686801" y="198120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twoCellAnchor>
    <xdr:from>
      <xdr:col>37</xdr:col>
      <xdr:colOff>819151</xdr:colOff>
      <xdr:row>9</xdr:row>
      <xdr:rowOff>66675</xdr:rowOff>
    </xdr:from>
    <xdr:to>
      <xdr:col>38</xdr:col>
      <xdr:colOff>400051</xdr:colOff>
      <xdr:row>10</xdr:row>
      <xdr:rowOff>152400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C568B0C-5ACE-43A7-950F-F225D4EC64E8}"/>
            </a:ext>
          </a:extLst>
        </xdr:cNvPr>
        <xdr:cNvSpPr txBox="1"/>
      </xdr:nvSpPr>
      <xdr:spPr>
        <a:xfrm>
          <a:off x="9886951" y="2533650"/>
          <a:ext cx="5524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732C-1559-4158-99FC-37FA7BF11206}">
  <dimension ref="A1:BI169"/>
  <sheetViews>
    <sheetView showGridLines="0" tabSelected="1" view="pageBreakPreview" zoomScaleNormal="50" zoomScaleSheetLayoutView="100" workbookViewId="0">
      <selection activeCell="E3" sqref="E3:AH3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customWidth="1"/>
    <col min="41" max="41" width="1.25" customWidth="1"/>
    <col min="42" max="61" width="9" style="40"/>
  </cols>
  <sheetData>
    <row r="1" spans="1:41" ht="24" x14ac:dyDescent="0.15">
      <c r="B1" s="2" t="s">
        <v>16</v>
      </c>
      <c r="T1" s="2"/>
      <c r="AD1" s="2"/>
      <c r="AE1" s="2"/>
      <c r="AF1" s="2"/>
      <c r="AG1" s="2"/>
      <c r="AN1" s="58" t="s">
        <v>36</v>
      </c>
    </row>
    <row r="2" spans="1:41" ht="7.5" customHeight="1" x14ac:dyDescent="0.15"/>
    <row r="3" spans="1:41" s="40" customFormat="1" ht="24.95" customHeight="1" x14ac:dyDescent="0.15">
      <c r="A3"/>
      <c r="B3" s="128" t="s">
        <v>43</v>
      </c>
      <c r="C3" s="128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/>
      <c r="AJ3"/>
      <c r="AK3"/>
      <c r="AL3"/>
      <c r="AM3"/>
      <c r="AN3"/>
      <c r="AO3"/>
    </row>
    <row r="4" spans="1:41" s="40" customFormat="1" ht="24.95" customHeight="1" x14ac:dyDescent="0.15">
      <c r="A4"/>
      <c r="B4" s="130" t="s">
        <v>46</v>
      </c>
      <c r="C4" s="130"/>
      <c r="D4" s="130"/>
      <c r="E4" s="131"/>
      <c r="F4" s="131"/>
      <c r="G4" s="131"/>
      <c r="H4" s="131"/>
      <c r="I4" s="131"/>
      <c r="J4" s="131"/>
      <c r="K4" s="131"/>
      <c r="L4" s="88" t="s">
        <v>47</v>
      </c>
      <c r="M4" s="132"/>
      <c r="N4" s="132"/>
      <c r="O4" s="132"/>
      <c r="P4" s="132"/>
      <c r="Q4" s="132"/>
      <c r="R4" s="132"/>
      <c r="S4" s="132"/>
      <c r="T4" s="3" t="s">
        <v>48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/>
      <c r="AJ4"/>
      <c r="AK4" s="59"/>
      <c r="AL4" s="59"/>
      <c r="AM4" s="59"/>
      <c r="AN4" s="59"/>
      <c r="AO4" s="59"/>
    </row>
    <row r="5" spans="1:41" s="40" customFormat="1" ht="24.95" customHeight="1" x14ac:dyDescent="0.15">
      <c r="A5"/>
      <c r="B5" s="130" t="s">
        <v>45</v>
      </c>
      <c r="C5" s="130"/>
      <c r="D5" s="130"/>
      <c r="E5" s="114" t="s">
        <v>63</v>
      </c>
      <c r="F5" s="114"/>
      <c r="G5" s="114"/>
      <c r="H5" s="114"/>
      <c r="I5" s="114"/>
      <c r="J5" s="114"/>
      <c r="K5" s="114"/>
      <c r="L5" s="114"/>
      <c r="M5" s="114"/>
      <c r="N5" s="11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/>
      <c r="AJ5"/>
      <c r="AK5" s="59"/>
      <c r="AL5" s="59"/>
      <c r="AM5" s="59"/>
      <c r="AN5" s="59"/>
      <c r="AO5" s="59"/>
    </row>
    <row r="6" spans="1:41" s="40" customFormat="1" ht="24.95" customHeight="1" thickBot="1" x14ac:dyDescent="0.2">
      <c r="A6"/>
      <c r="B6" s="3"/>
      <c r="C6" s="3"/>
      <c r="D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s="109"/>
      <c r="AA6" s="42"/>
      <c r="AB6" s="43"/>
      <c r="AC6" s="43"/>
      <c r="AD6" s="43"/>
      <c r="AE6" s="43"/>
      <c r="AF6" s="43"/>
      <c r="AG6" s="43"/>
      <c r="AH6" s="43"/>
      <c r="AI6" s="44"/>
      <c r="AJ6"/>
      <c r="AK6" s="59"/>
      <c r="AL6" s="59"/>
      <c r="AM6" s="59"/>
      <c r="AN6" s="59"/>
      <c r="AO6" s="59"/>
    </row>
    <row r="7" spans="1:41" s="40" customFormat="1" ht="24.95" customHeight="1" thickBot="1" x14ac:dyDescent="0.2">
      <c r="A7"/>
      <c r="B7" s="39" t="s">
        <v>32</v>
      </c>
      <c r="E7" s="41"/>
      <c r="G7" s="160"/>
      <c r="H7" s="161"/>
      <c r="I7" s="161"/>
      <c r="J7" s="161"/>
      <c r="K7" s="162"/>
      <c r="L7" s="40" t="s">
        <v>25</v>
      </c>
      <c r="M7" s="114" t="str">
        <f>IF(G7="","",YEAR(G7))</f>
        <v/>
      </c>
      <c r="N7" s="114"/>
      <c r="O7" s="114"/>
      <c r="P7" s="114"/>
      <c r="Q7"/>
      <c r="R7"/>
      <c r="S7"/>
      <c r="T7"/>
      <c r="U7"/>
      <c r="V7"/>
      <c r="W7"/>
      <c r="X7"/>
      <c r="Y7"/>
      <c r="Z7" s="109"/>
      <c r="AA7" s="45"/>
      <c r="AB7" s="106" t="s">
        <v>33</v>
      </c>
      <c r="AC7" s="106"/>
      <c r="AD7" s="106"/>
      <c r="AE7" s="106"/>
      <c r="AF7" s="106"/>
      <c r="AG7" s="106"/>
      <c r="AH7" s="107"/>
      <c r="AI7" s="46"/>
      <c r="AJ7"/>
      <c r="AK7" s="59"/>
      <c r="AL7" s="59"/>
      <c r="AM7" s="59"/>
      <c r="AN7" s="59"/>
      <c r="AO7" s="59"/>
    </row>
    <row r="8" spans="1:41" s="40" customFormat="1" ht="19.5" customHeight="1" x14ac:dyDescent="0.15">
      <c r="A8"/>
      <c r="B8" s="164" t="s">
        <v>61</v>
      </c>
      <c r="C8" s="165"/>
      <c r="D8" s="165"/>
      <c r="E8" s="165"/>
      <c r="F8" s="165"/>
      <c r="G8" s="166"/>
      <c r="H8" s="166"/>
      <c r="I8" s="166"/>
      <c r="J8" s="166"/>
      <c r="K8" s="166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7"/>
      <c r="Z8" s="109"/>
      <c r="AA8" s="45"/>
      <c r="AB8" s="105" t="s">
        <v>10</v>
      </c>
      <c r="AC8" s="106" t="s">
        <v>29</v>
      </c>
      <c r="AD8" s="106"/>
      <c r="AE8" s="106"/>
      <c r="AF8" s="106"/>
      <c r="AG8" s="106"/>
      <c r="AH8" s="107"/>
      <c r="AI8" s="46"/>
      <c r="AJ8"/>
      <c r="AK8" s="53"/>
      <c r="AL8" s="53"/>
      <c r="AM8" s="53"/>
      <c r="AN8" s="53"/>
      <c r="AO8" s="53"/>
    </row>
    <row r="9" spans="1:41" s="40" customFormat="1" ht="20.100000000000001" customHeight="1" x14ac:dyDescent="0.15">
      <c r="A9"/>
      <c r="B9" s="168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9"/>
      <c r="Z9" s="109"/>
      <c r="AA9" s="45"/>
      <c r="AB9" s="105" t="s">
        <v>13</v>
      </c>
      <c r="AC9" s="106" t="s">
        <v>30</v>
      </c>
      <c r="AD9" s="106"/>
      <c r="AE9" s="106"/>
      <c r="AF9" s="106"/>
      <c r="AG9" s="106"/>
      <c r="AH9" s="107"/>
      <c r="AI9" s="46"/>
      <c r="AJ9"/>
      <c r="AK9"/>
      <c r="AL9"/>
      <c r="AM9"/>
      <c r="AN9"/>
      <c r="AO9"/>
    </row>
    <row r="10" spans="1:41" s="40" customFormat="1" ht="20.100000000000001" customHeight="1" x14ac:dyDescent="0.15">
      <c r="A10"/>
      <c r="B10" s="168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9"/>
      <c r="Z10" s="109"/>
      <c r="AA10" s="45"/>
      <c r="AB10" s="105"/>
      <c r="AC10" s="106" t="s">
        <v>34</v>
      </c>
      <c r="AD10" s="106"/>
      <c r="AE10" s="106"/>
      <c r="AF10" s="106"/>
      <c r="AG10" s="106"/>
      <c r="AH10" s="107"/>
      <c r="AI10" s="47"/>
      <c r="AJ10" s="22"/>
      <c r="AK10" s="51"/>
      <c r="AL10" s="50"/>
      <c r="AM10" s="50"/>
      <c r="AN10" s="50"/>
      <c r="AO10"/>
    </row>
    <row r="11" spans="1:41" s="40" customFormat="1" ht="20.100000000000001" customHeight="1" x14ac:dyDescent="0.15">
      <c r="A11"/>
      <c r="B11" s="168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9"/>
      <c r="Z11" s="109"/>
      <c r="AA11" s="45"/>
      <c r="AB11" s="105" t="s">
        <v>17</v>
      </c>
      <c r="AC11" s="106" t="s">
        <v>27</v>
      </c>
      <c r="AD11" s="106"/>
      <c r="AE11" s="106"/>
      <c r="AF11" s="106"/>
      <c r="AG11" s="106"/>
      <c r="AH11" s="107"/>
      <c r="AI11" s="47"/>
      <c r="AJ11" s="22"/>
      <c r="AK11" s="22"/>
      <c r="AL11" s="22"/>
      <c r="AM11" s="22"/>
      <c r="AN11" s="22"/>
      <c r="AO11" s="22"/>
    </row>
    <row r="12" spans="1:41" s="40" customFormat="1" ht="20.100000000000001" customHeight="1" x14ac:dyDescent="0.15">
      <c r="A12"/>
      <c r="B12" s="170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2"/>
      <c r="Z12" s="109"/>
      <c r="AA12" s="108"/>
      <c r="AB12" s="48"/>
      <c r="AC12" s="48"/>
      <c r="AD12" s="48"/>
      <c r="AE12" s="48"/>
      <c r="AF12" s="48"/>
      <c r="AG12" s="48"/>
      <c r="AH12" s="48"/>
      <c r="AI12" s="49"/>
      <c r="AJ12" s="22"/>
      <c r="AK12" s="22"/>
      <c r="AL12" s="22"/>
      <c r="AM12" s="22"/>
      <c r="AN12" s="22"/>
      <c r="AO12" s="22"/>
    </row>
    <row r="13" spans="1:41" ht="20.100000000000001" customHeight="1" thickBot="1" x14ac:dyDescent="0.2">
      <c r="Q13" s="20"/>
      <c r="AH13" s="22"/>
      <c r="AI13" s="22"/>
      <c r="AJ13" s="22"/>
      <c r="AK13" s="32" t="s">
        <v>37</v>
      </c>
      <c r="AL13" s="22"/>
      <c r="AM13" s="30"/>
      <c r="AN13" s="22"/>
      <c r="AO13" s="22"/>
    </row>
    <row r="14" spans="1:41" ht="13.5" customHeight="1" x14ac:dyDescent="0.15">
      <c r="A14" s="72"/>
      <c r="B14" s="4" t="s">
        <v>0</v>
      </c>
      <c r="C14" s="115" t="str">
        <f>IF(G7="","",G7)</f>
        <v/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7"/>
      <c r="AH14" s="118" t="s">
        <v>11</v>
      </c>
      <c r="AI14" s="120" t="s">
        <v>12</v>
      </c>
      <c r="AK14" s="144" t="s">
        <v>2</v>
      </c>
      <c r="AL14" s="27" t="s">
        <v>15</v>
      </c>
      <c r="AM14" s="29">
        <f>COUNTIF(C20:AG20,"")+COUNTIF(C20:AG20,"○")</f>
        <v>0</v>
      </c>
    </row>
    <row r="15" spans="1:41" ht="14.25" thickBot="1" x14ac:dyDescent="0.2">
      <c r="B15" s="5" t="s">
        <v>1</v>
      </c>
      <c r="C15" s="21">
        <f>G7</f>
        <v>0</v>
      </c>
      <c r="D15" s="21">
        <f>C15+1</f>
        <v>1</v>
      </c>
      <c r="E15" s="21">
        <f t="shared" ref="E15:AG15" si="0">D15+1</f>
        <v>2</v>
      </c>
      <c r="F15" s="21">
        <f t="shared" si="0"/>
        <v>3</v>
      </c>
      <c r="G15" s="21">
        <f t="shared" si="0"/>
        <v>4</v>
      </c>
      <c r="H15" s="21">
        <f t="shared" si="0"/>
        <v>5</v>
      </c>
      <c r="I15" s="21">
        <f t="shared" si="0"/>
        <v>6</v>
      </c>
      <c r="J15" s="21">
        <f t="shared" si="0"/>
        <v>7</v>
      </c>
      <c r="K15" s="21">
        <f t="shared" si="0"/>
        <v>8</v>
      </c>
      <c r="L15" s="21">
        <f t="shared" si="0"/>
        <v>9</v>
      </c>
      <c r="M15" s="21">
        <f t="shared" si="0"/>
        <v>10</v>
      </c>
      <c r="N15" s="21">
        <f t="shared" si="0"/>
        <v>11</v>
      </c>
      <c r="O15" s="84">
        <f t="shared" si="0"/>
        <v>12</v>
      </c>
      <c r="P15" s="84">
        <f t="shared" si="0"/>
        <v>13</v>
      </c>
      <c r="Q15" s="84">
        <f t="shared" si="0"/>
        <v>14</v>
      </c>
      <c r="R15" s="21">
        <f t="shared" si="0"/>
        <v>15</v>
      </c>
      <c r="S15" s="21">
        <f t="shared" si="0"/>
        <v>16</v>
      </c>
      <c r="T15" s="21">
        <f t="shared" si="0"/>
        <v>17</v>
      </c>
      <c r="U15" s="21">
        <f t="shared" si="0"/>
        <v>18</v>
      </c>
      <c r="V15" s="21">
        <f t="shared" si="0"/>
        <v>19</v>
      </c>
      <c r="W15" s="21">
        <f t="shared" si="0"/>
        <v>20</v>
      </c>
      <c r="X15" s="21">
        <f t="shared" si="0"/>
        <v>21</v>
      </c>
      <c r="Y15" s="21">
        <f t="shared" si="0"/>
        <v>22</v>
      </c>
      <c r="Z15" s="21">
        <f t="shared" si="0"/>
        <v>23</v>
      </c>
      <c r="AA15" s="21">
        <f t="shared" si="0"/>
        <v>24</v>
      </c>
      <c r="AB15" s="21">
        <f t="shared" si="0"/>
        <v>25</v>
      </c>
      <c r="AC15" s="21">
        <f t="shared" si="0"/>
        <v>26</v>
      </c>
      <c r="AD15" s="21">
        <f t="shared" si="0"/>
        <v>27</v>
      </c>
      <c r="AE15" s="21">
        <f t="shared" si="0"/>
        <v>28</v>
      </c>
      <c r="AF15" s="21">
        <f t="shared" si="0"/>
        <v>29</v>
      </c>
      <c r="AG15" s="21">
        <f t="shared" si="0"/>
        <v>30</v>
      </c>
      <c r="AH15" s="119"/>
      <c r="AI15" s="121"/>
      <c r="AK15" s="145"/>
      <c r="AL15" s="27" t="s">
        <v>23</v>
      </c>
      <c r="AM15" s="54">
        <f>COUNTIF(C20:AG20,"○")</f>
        <v>0</v>
      </c>
      <c r="AN15" t="s">
        <v>59</v>
      </c>
    </row>
    <row r="16" spans="1:41" ht="14.25" thickBot="1" x14ac:dyDescent="0.2">
      <c r="B16" s="5" t="s">
        <v>4</v>
      </c>
      <c r="C16" s="86" t="str">
        <f>TEXT(WEEKDAY(+C15),"aaa")</f>
        <v>土</v>
      </c>
      <c r="D16" s="86" t="str">
        <f t="shared" ref="D16:AG16" si="1">TEXT(WEEKDAY(+D15),"aaa")</f>
        <v>日</v>
      </c>
      <c r="E16" s="86" t="str">
        <f t="shared" si="1"/>
        <v>月</v>
      </c>
      <c r="F16" s="86" t="str">
        <f t="shared" si="1"/>
        <v>火</v>
      </c>
      <c r="G16" s="86" t="str">
        <f t="shared" si="1"/>
        <v>水</v>
      </c>
      <c r="H16" s="86" t="str">
        <f t="shared" si="1"/>
        <v>木</v>
      </c>
      <c r="I16" s="86" t="str">
        <f t="shared" si="1"/>
        <v>金</v>
      </c>
      <c r="J16" s="86" t="str">
        <f t="shared" si="1"/>
        <v>土</v>
      </c>
      <c r="K16" s="86" t="str">
        <f t="shared" si="1"/>
        <v>日</v>
      </c>
      <c r="L16" s="86" t="str">
        <f t="shared" si="1"/>
        <v>月</v>
      </c>
      <c r="M16" s="86" t="str">
        <f t="shared" si="1"/>
        <v>火</v>
      </c>
      <c r="N16" s="86" t="str">
        <f t="shared" si="1"/>
        <v>水</v>
      </c>
      <c r="O16" s="85" t="str">
        <f t="shared" si="1"/>
        <v>木</v>
      </c>
      <c r="P16" s="85" t="str">
        <f t="shared" si="1"/>
        <v>金</v>
      </c>
      <c r="Q16" s="85" t="str">
        <f t="shared" si="1"/>
        <v>土</v>
      </c>
      <c r="R16" s="86" t="str">
        <f t="shared" si="1"/>
        <v>日</v>
      </c>
      <c r="S16" s="86" t="str">
        <f t="shared" si="1"/>
        <v>月</v>
      </c>
      <c r="T16" s="86" t="str">
        <f t="shared" si="1"/>
        <v>火</v>
      </c>
      <c r="U16" s="86" t="str">
        <f t="shared" si="1"/>
        <v>水</v>
      </c>
      <c r="V16" s="86" t="str">
        <f t="shared" si="1"/>
        <v>木</v>
      </c>
      <c r="W16" s="86" t="str">
        <f t="shared" si="1"/>
        <v>金</v>
      </c>
      <c r="X16" s="86" t="str">
        <f t="shared" si="1"/>
        <v>土</v>
      </c>
      <c r="Y16" s="86" t="str">
        <f t="shared" si="1"/>
        <v>日</v>
      </c>
      <c r="Z16" s="86" t="str">
        <f t="shared" si="1"/>
        <v>月</v>
      </c>
      <c r="AA16" s="86" t="str">
        <f t="shared" si="1"/>
        <v>火</v>
      </c>
      <c r="AB16" s="86" t="str">
        <f t="shared" si="1"/>
        <v>水</v>
      </c>
      <c r="AC16" s="86" t="str">
        <f t="shared" si="1"/>
        <v>木</v>
      </c>
      <c r="AD16" s="86" t="str">
        <f t="shared" si="1"/>
        <v>金</v>
      </c>
      <c r="AE16" s="86" t="str">
        <f t="shared" si="1"/>
        <v>土</v>
      </c>
      <c r="AF16" s="86" t="str">
        <f t="shared" si="1"/>
        <v>日</v>
      </c>
      <c r="AG16" s="86" t="str">
        <f t="shared" si="1"/>
        <v>月</v>
      </c>
      <c r="AH16" s="119"/>
      <c r="AI16" s="121"/>
      <c r="AK16" s="145"/>
      <c r="AL16" s="27" t="s">
        <v>24</v>
      </c>
      <c r="AM16" s="56" t="str">
        <f>IFERROR(+AM15/AM14,"")</f>
        <v/>
      </c>
      <c r="AN16" s="31" t="str">
        <f>IF(AM16="","",IF(AM16&gt;=0.285,"達成",IF(AM15&gt;=AM17,"達成","未達成")))</f>
        <v/>
      </c>
    </row>
    <row r="17" spans="1:61" x14ac:dyDescent="0.15">
      <c r="B17" s="133" t="s">
        <v>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5"/>
      <c r="O17" s="136"/>
      <c r="P17" s="136"/>
      <c r="Q17" s="136"/>
      <c r="R17" s="122"/>
      <c r="S17" s="122"/>
      <c r="T17" s="122"/>
      <c r="U17" s="122"/>
      <c r="V17" s="122"/>
      <c r="W17" s="122"/>
      <c r="X17" s="122"/>
      <c r="Y17" s="122"/>
      <c r="Z17" s="125"/>
      <c r="AA17" s="122"/>
      <c r="AB17" s="122"/>
      <c r="AC17" s="122"/>
      <c r="AD17" s="122"/>
      <c r="AE17" s="122"/>
      <c r="AF17" s="122"/>
      <c r="AG17" s="136"/>
      <c r="AH17" s="119"/>
      <c r="AI17" s="121"/>
      <c r="AK17" s="146"/>
      <c r="AL17" s="27" t="s">
        <v>54</v>
      </c>
      <c r="AM17" s="90">
        <f>COUNTIF(C16:AG16,"土")+COUNTIF(C16:AG16,"日")-COUNTIFS(C16:AG16,"土",C20:AG20,AB11)-COUNTIFS(C16:AG16,"日",C20:AG20,AB11)</f>
        <v>0</v>
      </c>
    </row>
    <row r="18" spans="1:61" x14ac:dyDescent="0.15">
      <c r="B18" s="134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6"/>
      <c r="O18" s="137"/>
      <c r="P18" s="137"/>
      <c r="Q18" s="137"/>
      <c r="R18" s="123"/>
      <c r="S18" s="123"/>
      <c r="T18" s="123"/>
      <c r="U18" s="123"/>
      <c r="V18" s="123"/>
      <c r="W18" s="123"/>
      <c r="X18" s="123"/>
      <c r="Y18" s="123"/>
      <c r="Z18" s="126"/>
      <c r="AA18" s="123"/>
      <c r="AB18" s="123"/>
      <c r="AC18" s="123"/>
      <c r="AD18" s="123"/>
      <c r="AE18" s="123"/>
      <c r="AF18" s="123"/>
      <c r="AG18" s="137"/>
      <c r="AH18" s="119"/>
      <c r="AI18" s="121"/>
      <c r="AK18" s="139" t="s">
        <v>3</v>
      </c>
      <c r="AL18" s="28" t="s">
        <v>15</v>
      </c>
      <c r="AM18" s="55">
        <f>COUNTIF(C21:AG21,"")+COUNTIF(C21:AG21,"●")</f>
        <v>0</v>
      </c>
      <c r="AN18" s="80"/>
    </row>
    <row r="19" spans="1:61" s="1" customFormat="1" ht="39.950000000000003" customHeight="1" thickBot="1" x14ac:dyDescent="0.2">
      <c r="B19" s="135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7"/>
      <c r="O19" s="138"/>
      <c r="P19" s="138"/>
      <c r="Q19" s="138"/>
      <c r="R19" s="124"/>
      <c r="S19" s="124"/>
      <c r="T19" s="124"/>
      <c r="U19" s="124"/>
      <c r="V19" s="124"/>
      <c r="W19" s="124"/>
      <c r="X19" s="124"/>
      <c r="Y19" s="124"/>
      <c r="Z19" s="127"/>
      <c r="AA19" s="124"/>
      <c r="AB19" s="124"/>
      <c r="AC19" s="124"/>
      <c r="AD19" s="124"/>
      <c r="AE19" s="124"/>
      <c r="AF19" s="124"/>
      <c r="AG19" s="138"/>
      <c r="AH19" s="119"/>
      <c r="AI19" s="121"/>
      <c r="AK19" s="140"/>
      <c r="AL19" s="27" t="s">
        <v>23</v>
      </c>
      <c r="AM19" s="55">
        <f>COUNTIF(C21:AG21,"●")</f>
        <v>0</v>
      </c>
      <c r="AN19" s="93" t="s">
        <v>59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</row>
    <row r="20" spans="1:61" s="20" customFormat="1" ht="14.25" thickBot="1" x14ac:dyDescent="0.2">
      <c r="B20" s="5" t="s">
        <v>2</v>
      </c>
      <c r="C20" s="86" t="s">
        <v>26</v>
      </c>
      <c r="D20" s="86" t="s">
        <v>26</v>
      </c>
      <c r="E20" s="112" t="s">
        <v>26</v>
      </c>
      <c r="F20" s="112" t="s">
        <v>26</v>
      </c>
      <c r="G20" s="112" t="s">
        <v>26</v>
      </c>
      <c r="H20" s="112" t="s">
        <v>26</v>
      </c>
      <c r="I20" s="112" t="s">
        <v>26</v>
      </c>
      <c r="J20" s="112" t="s">
        <v>26</v>
      </c>
      <c r="K20" s="112" t="s">
        <v>26</v>
      </c>
      <c r="L20" s="112" t="s">
        <v>26</v>
      </c>
      <c r="M20" s="112" t="s">
        <v>26</v>
      </c>
      <c r="N20" s="112" t="s">
        <v>26</v>
      </c>
      <c r="O20" s="112" t="s">
        <v>26</v>
      </c>
      <c r="P20" s="112" t="s">
        <v>26</v>
      </c>
      <c r="Q20" s="112" t="s">
        <v>26</v>
      </c>
      <c r="R20" s="112" t="s">
        <v>26</v>
      </c>
      <c r="S20" s="112" t="s">
        <v>26</v>
      </c>
      <c r="T20" s="112" t="s">
        <v>26</v>
      </c>
      <c r="U20" s="112" t="s">
        <v>26</v>
      </c>
      <c r="V20" s="112" t="s">
        <v>26</v>
      </c>
      <c r="W20" s="112" t="s">
        <v>26</v>
      </c>
      <c r="X20" s="112" t="s">
        <v>26</v>
      </c>
      <c r="Y20" s="112" t="s">
        <v>26</v>
      </c>
      <c r="Z20" s="112" t="s">
        <v>26</v>
      </c>
      <c r="AA20" s="112" t="s">
        <v>26</v>
      </c>
      <c r="AB20" s="112" t="s">
        <v>26</v>
      </c>
      <c r="AC20" s="112" t="s">
        <v>26</v>
      </c>
      <c r="AD20" s="112" t="s">
        <v>26</v>
      </c>
      <c r="AE20" s="112" t="s">
        <v>26</v>
      </c>
      <c r="AF20" s="86" t="s">
        <v>26</v>
      </c>
      <c r="AG20" s="86" t="s">
        <v>26</v>
      </c>
      <c r="AH20" s="8">
        <f>COUNTIF(B20:AG20,"○")</f>
        <v>0</v>
      </c>
      <c r="AI20" s="10">
        <f>+AH20</f>
        <v>0</v>
      </c>
      <c r="AK20" s="140"/>
      <c r="AL20" s="27" t="s">
        <v>24</v>
      </c>
      <c r="AM20" s="56" t="str">
        <f>IFERROR(+AM19/AM18,"")</f>
        <v/>
      </c>
      <c r="AN20" s="31" t="str">
        <f>IF(AM20="","",IF(AM20&gt;=0.285,"達成",IF(AM19&gt;=AM21,"達成","未達成")))</f>
        <v/>
      </c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</row>
    <row r="21" spans="1:61" s="20" customFormat="1" ht="14.25" thickBot="1" x14ac:dyDescent="0.2">
      <c r="B21" s="6" t="s">
        <v>3</v>
      </c>
      <c r="C21" s="14" t="s">
        <v>17</v>
      </c>
      <c r="D21" s="14" t="s">
        <v>26</v>
      </c>
      <c r="E21" s="14" t="s">
        <v>26</v>
      </c>
      <c r="F21" s="14" t="s">
        <v>26</v>
      </c>
      <c r="G21" s="14" t="s">
        <v>26</v>
      </c>
      <c r="H21" s="14" t="s">
        <v>26</v>
      </c>
      <c r="I21" s="14" t="s">
        <v>26</v>
      </c>
      <c r="J21" s="14" t="s">
        <v>26</v>
      </c>
      <c r="K21" s="14" t="s">
        <v>26</v>
      </c>
      <c r="L21" s="14" t="s">
        <v>26</v>
      </c>
      <c r="M21" s="14" t="s">
        <v>26</v>
      </c>
      <c r="N21" s="14" t="s">
        <v>26</v>
      </c>
      <c r="O21" s="14" t="s">
        <v>26</v>
      </c>
      <c r="P21" s="14" t="s">
        <v>26</v>
      </c>
      <c r="Q21" s="14" t="s">
        <v>26</v>
      </c>
      <c r="R21" s="14" t="s">
        <v>26</v>
      </c>
      <c r="S21" s="14" t="s">
        <v>26</v>
      </c>
      <c r="T21" s="14" t="s">
        <v>26</v>
      </c>
      <c r="U21" s="14" t="s">
        <v>26</v>
      </c>
      <c r="V21" s="14" t="s">
        <v>26</v>
      </c>
      <c r="W21" s="14" t="s">
        <v>26</v>
      </c>
      <c r="X21" s="14" t="s">
        <v>26</v>
      </c>
      <c r="Y21" s="14" t="s">
        <v>26</v>
      </c>
      <c r="Z21" s="14" t="s">
        <v>26</v>
      </c>
      <c r="AA21" s="14" t="s">
        <v>26</v>
      </c>
      <c r="AB21" s="14" t="s">
        <v>26</v>
      </c>
      <c r="AC21" s="14" t="s">
        <v>26</v>
      </c>
      <c r="AD21" s="14" t="s">
        <v>26</v>
      </c>
      <c r="AE21" s="14" t="s">
        <v>26</v>
      </c>
      <c r="AF21" s="14" t="s">
        <v>26</v>
      </c>
      <c r="AG21" s="14" t="s">
        <v>26</v>
      </c>
      <c r="AH21" s="9">
        <f>COUNTIF(C21:AG21,"●")</f>
        <v>0</v>
      </c>
      <c r="AI21" s="11">
        <f>+AH21</f>
        <v>0</v>
      </c>
      <c r="AK21" s="140"/>
      <c r="AL21" s="94" t="s">
        <v>54</v>
      </c>
      <c r="AM21" s="95">
        <f>AM17</f>
        <v>0</v>
      </c>
      <c r="AN21" s="91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</row>
    <row r="22" spans="1:61" s="20" customFormat="1" ht="14.25" thickBot="1" x14ac:dyDescent="0.2">
      <c r="B22" s="6" t="s">
        <v>40</v>
      </c>
      <c r="C22" s="14" t="s">
        <v>26</v>
      </c>
      <c r="D22" s="14" t="s">
        <v>26</v>
      </c>
      <c r="E22" s="14" t="s">
        <v>26</v>
      </c>
      <c r="F22" s="14" t="s">
        <v>26</v>
      </c>
      <c r="G22" s="14" t="s">
        <v>26</v>
      </c>
      <c r="H22" s="14" t="s">
        <v>26</v>
      </c>
      <c r="I22" s="14" t="s">
        <v>26</v>
      </c>
      <c r="J22" s="14" t="s">
        <v>26</v>
      </c>
      <c r="K22" s="14" t="s">
        <v>26</v>
      </c>
      <c r="L22" s="14" t="s">
        <v>26</v>
      </c>
      <c r="M22" s="14" t="s">
        <v>26</v>
      </c>
      <c r="N22" s="14" t="s">
        <v>26</v>
      </c>
      <c r="O22" s="14" t="s">
        <v>26</v>
      </c>
      <c r="P22" s="14" t="s">
        <v>26</v>
      </c>
      <c r="Q22" s="14" t="s">
        <v>26</v>
      </c>
      <c r="R22" s="14" t="s">
        <v>26</v>
      </c>
      <c r="S22" s="14" t="s">
        <v>26</v>
      </c>
      <c r="T22" s="14" t="s">
        <v>26</v>
      </c>
      <c r="U22" s="14" t="s">
        <v>26</v>
      </c>
      <c r="V22" s="14" t="s">
        <v>26</v>
      </c>
      <c r="W22" s="14" t="s">
        <v>26</v>
      </c>
      <c r="X22" s="14" t="s">
        <v>26</v>
      </c>
      <c r="Y22" s="14" t="s">
        <v>26</v>
      </c>
      <c r="Z22" s="14" t="s">
        <v>26</v>
      </c>
      <c r="AA22" s="14" t="s">
        <v>26</v>
      </c>
      <c r="AB22" s="14" t="s">
        <v>26</v>
      </c>
      <c r="AC22" s="14" t="s">
        <v>26</v>
      </c>
      <c r="AD22" s="14" t="s">
        <v>26</v>
      </c>
      <c r="AE22" s="14" t="s">
        <v>26</v>
      </c>
      <c r="AF22" s="14" t="s">
        <v>26</v>
      </c>
      <c r="AG22" s="14" t="s">
        <v>26</v>
      </c>
      <c r="AH22" s="142"/>
      <c r="AI22" s="143"/>
      <c r="AK22" s="141"/>
      <c r="AL22" s="96" t="s">
        <v>42</v>
      </c>
      <c r="AM22" s="97"/>
      <c r="AN22" s="80"/>
      <c r="AO22" s="76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</row>
    <row r="23" spans="1:61" ht="14.25" thickBot="1" x14ac:dyDescent="0.2">
      <c r="AN23" s="75"/>
    </row>
    <row r="24" spans="1:61" ht="13.5" customHeight="1" x14ac:dyDescent="0.15">
      <c r="A24" s="73"/>
      <c r="B24" s="4" t="s">
        <v>0</v>
      </c>
      <c r="C24" s="115" t="str">
        <f>IF($G$7="","",EDATE(C14,1))</f>
        <v/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47"/>
      <c r="AH24" s="118" t="s">
        <v>11</v>
      </c>
      <c r="AI24" s="120" t="s">
        <v>12</v>
      </c>
      <c r="AK24" s="144" t="s">
        <v>2</v>
      </c>
      <c r="AL24" s="27" t="s">
        <v>15</v>
      </c>
      <c r="AM24" s="29">
        <f>COUNTIF(C30:AG30,"")+COUNTIF(C30:AG30,"○")</f>
        <v>0</v>
      </c>
    </row>
    <row r="25" spans="1:61" ht="14.25" thickBot="1" x14ac:dyDescent="0.2">
      <c r="B25" s="5" t="s">
        <v>1</v>
      </c>
      <c r="C25" s="21">
        <f>EDATE(C15,1)</f>
        <v>31</v>
      </c>
      <c r="D25" s="21">
        <f>C25+1</f>
        <v>32</v>
      </c>
      <c r="E25" s="21">
        <f t="shared" ref="E25:AG25" si="2">D25+1</f>
        <v>33</v>
      </c>
      <c r="F25" s="21">
        <f t="shared" si="2"/>
        <v>34</v>
      </c>
      <c r="G25" s="21">
        <f t="shared" si="2"/>
        <v>35</v>
      </c>
      <c r="H25" s="21">
        <f t="shared" si="2"/>
        <v>36</v>
      </c>
      <c r="I25" s="21">
        <f t="shared" si="2"/>
        <v>37</v>
      </c>
      <c r="J25" s="21">
        <f t="shared" si="2"/>
        <v>38</v>
      </c>
      <c r="K25" s="21">
        <f t="shared" si="2"/>
        <v>39</v>
      </c>
      <c r="L25" s="21">
        <f t="shared" si="2"/>
        <v>40</v>
      </c>
      <c r="M25" s="21">
        <f t="shared" si="2"/>
        <v>41</v>
      </c>
      <c r="N25" s="21">
        <f t="shared" si="2"/>
        <v>42</v>
      </c>
      <c r="O25" s="21">
        <f t="shared" si="2"/>
        <v>43</v>
      </c>
      <c r="P25" s="21">
        <f t="shared" si="2"/>
        <v>44</v>
      </c>
      <c r="Q25" s="21">
        <f t="shared" si="2"/>
        <v>45</v>
      </c>
      <c r="R25" s="21">
        <f t="shared" si="2"/>
        <v>46</v>
      </c>
      <c r="S25" s="21">
        <f t="shared" si="2"/>
        <v>47</v>
      </c>
      <c r="T25" s="21">
        <f t="shared" si="2"/>
        <v>48</v>
      </c>
      <c r="U25" s="21">
        <f t="shared" si="2"/>
        <v>49</v>
      </c>
      <c r="V25" s="21">
        <f t="shared" si="2"/>
        <v>50</v>
      </c>
      <c r="W25" s="21">
        <f t="shared" si="2"/>
        <v>51</v>
      </c>
      <c r="X25" s="21">
        <f t="shared" si="2"/>
        <v>52</v>
      </c>
      <c r="Y25" s="21">
        <f t="shared" si="2"/>
        <v>53</v>
      </c>
      <c r="Z25" s="21">
        <f t="shared" si="2"/>
        <v>54</v>
      </c>
      <c r="AA25" s="21">
        <f t="shared" si="2"/>
        <v>55</v>
      </c>
      <c r="AB25" s="21">
        <f t="shared" si="2"/>
        <v>56</v>
      </c>
      <c r="AC25" s="21">
        <f t="shared" si="2"/>
        <v>57</v>
      </c>
      <c r="AD25" s="21">
        <f t="shared" si="2"/>
        <v>58</v>
      </c>
      <c r="AE25" s="21">
        <f t="shared" si="2"/>
        <v>59</v>
      </c>
      <c r="AF25" s="21">
        <f t="shared" si="2"/>
        <v>60</v>
      </c>
      <c r="AG25" s="21">
        <f t="shared" si="2"/>
        <v>61</v>
      </c>
      <c r="AH25" s="119"/>
      <c r="AI25" s="121"/>
      <c r="AK25" s="145"/>
      <c r="AL25" s="27" t="s">
        <v>23</v>
      </c>
      <c r="AM25" s="54">
        <f>COUNTIF(C30:AG30,"○")</f>
        <v>0</v>
      </c>
      <c r="AN25" t="s">
        <v>59</v>
      </c>
    </row>
    <row r="26" spans="1:61" ht="14.25" thickBot="1" x14ac:dyDescent="0.2">
      <c r="B26" s="5" t="s">
        <v>4</v>
      </c>
      <c r="C26" s="86" t="str">
        <f>TEXT(WEEKDAY(+C25),"aaa")</f>
        <v>火</v>
      </c>
      <c r="D26" s="86" t="str">
        <f t="shared" ref="D26:AF26" si="3">TEXT(WEEKDAY(+D25),"aaa")</f>
        <v>水</v>
      </c>
      <c r="E26" s="86" t="str">
        <f t="shared" si="3"/>
        <v>木</v>
      </c>
      <c r="F26" s="86" t="str">
        <f t="shared" si="3"/>
        <v>金</v>
      </c>
      <c r="G26" s="86" t="str">
        <f t="shared" si="3"/>
        <v>土</v>
      </c>
      <c r="H26" s="86" t="str">
        <f t="shared" si="3"/>
        <v>日</v>
      </c>
      <c r="I26" s="86" t="str">
        <f t="shared" si="3"/>
        <v>月</v>
      </c>
      <c r="J26" s="86" t="str">
        <f t="shared" si="3"/>
        <v>火</v>
      </c>
      <c r="K26" s="86" t="str">
        <f t="shared" si="3"/>
        <v>水</v>
      </c>
      <c r="L26" s="86" t="str">
        <f t="shared" si="3"/>
        <v>木</v>
      </c>
      <c r="M26" s="86" t="str">
        <f t="shared" si="3"/>
        <v>金</v>
      </c>
      <c r="N26" s="86" t="str">
        <f t="shared" si="3"/>
        <v>土</v>
      </c>
      <c r="O26" s="86" t="str">
        <f t="shared" si="3"/>
        <v>日</v>
      </c>
      <c r="P26" s="86" t="str">
        <f t="shared" si="3"/>
        <v>月</v>
      </c>
      <c r="Q26" s="86" t="str">
        <f t="shared" si="3"/>
        <v>火</v>
      </c>
      <c r="R26" s="86" t="str">
        <f t="shared" si="3"/>
        <v>水</v>
      </c>
      <c r="S26" s="86" t="str">
        <f t="shared" si="3"/>
        <v>木</v>
      </c>
      <c r="T26" s="86" t="str">
        <f t="shared" si="3"/>
        <v>金</v>
      </c>
      <c r="U26" s="86" t="str">
        <f t="shared" si="3"/>
        <v>土</v>
      </c>
      <c r="V26" s="86" t="str">
        <f t="shared" si="3"/>
        <v>日</v>
      </c>
      <c r="W26" s="86" t="str">
        <f t="shared" si="3"/>
        <v>月</v>
      </c>
      <c r="X26" s="86" t="str">
        <f t="shared" si="3"/>
        <v>火</v>
      </c>
      <c r="Y26" s="86" t="str">
        <f t="shared" si="3"/>
        <v>水</v>
      </c>
      <c r="Z26" s="86" t="str">
        <f t="shared" si="3"/>
        <v>木</v>
      </c>
      <c r="AA26" s="86" t="str">
        <f t="shared" si="3"/>
        <v>金</v>
      </c>
      <c r="AB26" s="86" t="str">
        <f t="shared" si="3"/>
        <v>土</v>
      </c>
      <c r="AC26" s="86" t="str">
        <f t="shared" si="3"/>
        <v>日</v>
      </c>
      <c r="AD26" s="86" t="str">
        <f t="shared" si="3"/>
        <v>月</v>
      </c>
      <c r="AE26" s="86" t="str">
        <f t="shared" si="3"/>
        <v>火</v>
      </c>
      <c r="AF26" s="86" t="str">
        <f t="shared" si="3"/>
        <v>水</v>
      </c>
      <c r="AG26" s="86" t="str">
        <f t="shared" ref="AG26" si="4">TEXT(WEEKDAY(+AG25),"aaa")</f>
        <v>木</v>
      </c>
      <c r="AH26" s="119"/>
      <c r="AI26" s="121"/>
      <c r="AK26" s="145"/>
      <c r="AL26" s="27" t="s">
        <v>24</v>
      </c>
      <c r="AM26" s="56" t="str">
        <f>IFERROR(+AM25/AM24,"")</f>
        <v/>
      </c>
      <c r="AN26" s="31" t="str">
        <f>IF(AM26="","",IF(AM26&gt;=0.285,"達成",IF(AM25&gt;=AM27,"達成","未達成")))</f>
        <v/>
      </c>
    </row>
    <row r="27" spans="1:61" x14ac:dyDescent="0.15">
      <c r="B27" s="133" t="s">
        <v>5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5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5"/>
      <c r="AA27" s="122"/>
      <c r="AB27" s="122"/>
      <c r="AC27" s="122"/>
      <c r="AD27" s="122"/>
      <c r="AE27" s="122"/>
      <c r="AF27" s="122"/>
      <c r="AG27" s="136"/>
      <c r="AH27" s="119"/>
      <c r="AI27" s="121"/>
      <c r="AK27" s="146"/>
      <c r="AL27" s="27" t="s">
        <v>54</v>
      </c>
      <c r="AM27" s="90">
        <f>COUNTIF(C26:AG26,"土")+COUNTIF(C26:AG26,"日")-COUNTIFS(C26:AG26,"土",C30:AG30,AB21)-COUNTIFS(C26:AG26,"日",C30:AG30,AB21)</f>
        <v>0</v>
      </c>
    </row>
    <row r="28" spans="1:61" x14ac:dyDescent="0.15">
      <c r="B28" s="134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6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6"/>
      <c r="AA28" s="123"/>
      <c r="AB28" s="123"/>
      <c r="AC28" s="123"/>
      <c r="AD28" s="123"/>
      <c r="AE28" s="123"/>
      <c r="AF28" s="123"/>
      <c r="AG28" s="137"/>
      <c r="AH28" s="119"/>
      <c r="AI28" s="121"/>
      <c r="AK28" s="139" t="s">
        <v>3</v>
      </c>
      <c r="AL28" s="28" t="s">
        <v>15</v>
      </c>
      <c r="AM28" s="55">
        <f>COUNTIF(C31:AG31,"")+COUNTIF(C31:AG31,"●")</f>
        <v>0</v>
      </c>
      <c r="AN28" s="80"/>
    </row>
    <row r="29" spans="1:61" s="1" customFormat="1" ht="39.950000000000003" customHeight="1" thickBot="1" x14ac:dyDescent="0.2">
      <c r="B29" s="135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7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7"/>
      <c r="AA29" s="124"/>
      <c r="AB29" s="124"/>
      <c r="AC29" s="124"/>
      <c r="AD29" s="124"/>
      <c r="AE29" s="124"/>
      <c r="AF29" s="124"/>
      <c r="AG29" s="138"/>
      <c r="AH29" s="148"/>
      <c r="AI29" s="149"/>
      <c r="AK29" s="140"/>
      <c r="AL29" s="27" t="s">
        <v>23</v>
      </c>
      <c r="AM29" s="55">
        <f>COUNTIF(C31:AG31,"●")</f>
        <v>0</v>
      </c>
      <c r="AN29" s="93" t="s">
        <v>59</v>
      </c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</row>
    <row r="30" spans="1:61" s="20" customFormat="1" ht="14.25" thickBot="1" x14ac:dyDescent="0.2">
      <c r="B30" s="5" t="s">
        <v>2</v>
      </c>
      <c r="C30" s="86" t="s">
        <v>26</v>
      </c>
      <c r="D30" s="86" t="s">
        <v>26</v>
      </c>
      <c r="E30" s="86" t="s">
        <v>26</v>
      </c>
      <c r="F30" s="86" t="s">
        <v>26</v>
      </c>
      <c r="G30" s="86" t="s">
        <v>26</v>
      </c>
      <c r="H30" s="86" t="s">
        <v>26</v>
      </c>
      <c r="I30" s="86" t="s">
        <v>26</v>
      </c>
      <c r="J30" s="86" t="s">
        <v>26</v>
      </c>
      <c r="K30" s="86" t="s">
        <v>26</v>
      </c>
      <c r="L30" s="86" t="s">
        <v>26</v>
      </c>
      <c r="M30" s="86" t="s">
        <v>26</v>
      </c>
      <c r="N30" s="86" t="s">
        <v>26</v>
      </c>
      <c r="O30" s="86" t="s">
        <v>26</v>
      </c>
      <c r="P30" s="86" t="s">
        <v>26</v>
      </c>
      <c r="Q30" s="86" t="s">
        <v>26</v>
      </c>
      <c r="R30" s="86" t="s">
        <v>26</v>
      </c>
      <c r="S30" s="86" t="s">
        <v>26</v>
      </c>
      <c r="T30" s="86" t="s">
        <v>26</v>
      </c>
      <c r="U30" s="86" t="s">
        <v>26</v>
      </c>
      <c r="V30" s="86" t="s">
        <v>26</v>
      </c>
      <c r="W30" s="86" t="s">
        <v>26</v>
      </c>
      <c r="X30" s="86" t="s">
        <v>26</v>
      </c>
      <c r="Y30" s="86" t="s">
        <v>26</v>
      </c>
      <c r="Z30" s="86" t="s">
        <v>26</v>
      </c>
      <c r="AA30" s="86" t="s">
        <v>26</v>
      </c>
      <c r="AB30" s="86" t="s">
        <v>26</v>
      </c>
      <c r="AC30" s="86" t="s">
        <v>26</v>
      </c>
      <c r="AD30" s="86" t="s">
        <v>26</v>
      </c>
      <c r="AE30" s="86" t="s">
        <v>26</v>
      </c>
      <c r="AF30" s="86" t="s">
        <v>26</v>
      </c>
      <c r="AG30" s="86" t="s">
        <v>26</v>
      </c>
      <c r="AH30" s="8">
        <f>COUNTIF(C30:AF30,"○")</f>
        <v>0</v>
      </c>
      <c r="AI30" s="10">
        <f>+AH30+AI20</f>
        <v>0</v>
      </c>
      <c r="AK30" s="140"/>
      <c r="AL30" s="27" t="s">
        <v>24</v>
      </c>
      <c r="AM30" s="56" t="str">
        <f>IFERROR(+AM29/AM28,"")</f>
        <v/>
      </c>
      <c r="AN30" s="31" t="str">
        <f>IF(AM30="","",IF(AM30&gt;=0.285,"達成",IF(AM29&gt;=AM31,"達成","未達成")))</f>
        <v/>
      </c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</row>
    <row r="31" spans="1:61" s="20" customFormat="1" ht="14.25" thickBot="1" x14ac:dyDescent="0.2">
      <c r="B31" s="6" t="s">
        <v>3</v>
      </c>
      <c r="C31" s="14" t="s">
        <v>17</v>
      </c>
      <c r="D31" s="14" t="s">
        <v>17</v>
      </c>
      <c r="E31" s="14" t="s">
        <v>17</v>
      </c>
      <c r="F31" s="14" t="s">
        <v>17</v>
      </c>
      <c r="G31" s="14" t="s">
        <v>17</v>
      </c>
      <c r="H31" s="14" t="s">
        <v>17</v>
      </c>
      <c r="I31" s="14" t="s">
        <v>17</v>
      </c>
      <c r="J31" s="14" t="s">
        <v>17</v>
      </c>
      <c r="K31" s="14" t="s">
        <v>17</v>
      </c>
      <c r="L31" s="14" t="s">
        <v>17</v>
      </c>
      <c r="M31" s="14" t="s">
        <v>17</v>
      </c>
      <c r="N31" s="14" t="s">
        <v>17</v>
      </c>
      <c r="O31" s="14" t="s">
        <v>17</v>
      </c>
      <c r="P31" s="14" t="s">
        <v>17</v>
      </c>
      <c r="Q31" s="14" t="s">
        <v>17</v>
      </c>
      <c r="R31" s="14" t="s">
        <v>17</v>
      </c>
      <c r="S31" s="14" t="s">
        <v>17</v>
      </c>
      <c r="T31" s="14" t="s">
        <v>17</v>
      </c>
      <c r="U31" s="14" t="s">
        <v>17</v>
      </c>
      <c r="V31" s="14" t="s">
        <v>17</v>
      </c>
      <c r="W31" s="14" t="s">
        <v>17</v>
      </c>
      <c r="X31" s="14" t="s">
        <v>17</v>
      </c>
      <c r="Y31" s="14" t="s">
        <v>17</v>
      </c>
      <c r="Z31" s="14" t="s">
        <v>17</v>
      </c>
      <c r="AA31" s="14" t="s">
        <v>17</v>
      </c>
      <c r="AB31" s="14" t="s">
        <v>17</v>
      </c>
      <c r="AC31" s="14" t="s">
        <v>17</v>
      </c>
      <c r="AD31" s="14" t="s">
        <v>17</v>
      </c>
      <c r="AE31" s="14" t="s">
        <v>17</v>
      </c>
      <c r="AF31" s="14" t="s">
        <v>17</v>
      </c>
      <c r="AG31" s="14" t="s">
        <v>17</v>
      </c>
      <c r="AH31" s="9">
        <f>COUNTIF(C31:AF31,"●")</f>
        <v>0</v>
      </c>
      <c r="AI31" s="11">
        <f>+AH31+AI20</f>
        <v>0</v>
      </c>
      <c r="AK31" s="140"/>
      <c r="AL31" s="94" t="s">
        <v>54</v>
      </c>
      <c r="AM31" s="98">
        <f>AM27</f>
        <v>0</v>
      </c>
      <c r="AN31" s="91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</row>
    <row r="32" spans="1:61" s="20" customFormat="1" ht="14.25" thickBot="1" x14ac:dyDescent="0.2">
      <c r="B32" s="6" t="s">
        <v>40</v>
      </c>
      <c r="C32" s="14" t="s">
        <v>26</v>
      </c>
      <c r="D32" s="14" t="s">
        <v>26</v>
      </c>
      <c r="E32" s="14" t="s">
        <v>26</v>
      </c>
      <c r="F32" s="14" t="s">
        <v>26</v>
      </c>
      <c r="G32" s="14" t="s">
        <v>26</v>
      </c>
      <c r="H32" s="14" t="s">
        <v>26</v>
      </c>
      <c r="I32" s="14" t="s">
        <v>26</v>
      </c>
      <c r="J32" s="14" t="s">
        <v>26</v>
      </c>
      <c r="K32" s="14" t="s">
        <v>26</v>
      </c>
      <c r="L32" s="14" t="s">
        <v>26</v>
      </c>
      <c r="M32" s="14" t="s">
        <v>26</v>
      </c>
      <c r="N32" s="14" t="s">
        <v>26</v>
      </c>
      <c r="O32" s="14" t="s">
        <v>26</v>
      </c>
      <c r="P32" s="14" t="s">
        <v>26</v>
      </c>
      <c r="Q32" s="14" t="s">
        <v>26</v>
      </c>
      <c r="R32" s="14" t="s">
        <v>26</v>
      </c>
      <c r="S32" s="14" t="s">
        <v>26</v>
      </c>
      <c r="T32" s="14" t="s">
        <v>26</v>
      </c>
      <c r="U32" s="14" t="s">
        <v>26</v>
      </c>
      <c r="V32" s="14" t="s">
        <v>26</v>
      </c>
      <c r="W32" s="14" t="s">
        <v>26</v>
      </c>
      <c r="X32" s="14" t="s">
        <v>26</v>
      </c>
      <c r="Y32" s="14" t="s">
        <v>26</v>
      </c>
      <c r="Z32" s="14" t="s">
        <v>26</v>
      </c>
      <c r="AA32" s="14" t="s">
        <v>26</v>
      </c>
      <c r="AB32" s="14" t="s">
        <v>26</v>
      </c>
      <c r="AC32" s="14" t="s">
        <v>26</v>
      </c>
      <c r="AD32" s="14" t="s">
        <v>26</v>
      </c>
      <c r="AE32" s="14" t="s">
        <v>26</v>
      </c>
      <c r="AF32" s="14" t="s">
        <v>26</v>
      </c>
      <c r="AG32" s="14" t="s">
        <v>26</v>
      </c>
      <c r="AH32" s="142"/>
      <c r="AI32" s="143"/>
      <c r="AK32" s="141"/>
      <c r="AL32" s="96" t="s">
        <v>42</v>
      </c>
      <c r="AM32" s="97"/>
      <c r="AN32" s="80"/>
      <c r="AO32" s="76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</row>
    <row r="33" spans="1:61" ht="14.25" thickBot="1" x14ac:dyDescent="0.2">
      <c r="AN33" s="75"/>
    </row>
    <row r="34" spans="1:61" ht="13.5" customHeight="1" x14ac:dyDescent="0.15">
      <c r="A34" s="73"/>
      <c r="B34" s="4" t="s">
        <v>0</v>
      </c>
      <c r="C34" s="115" t="str">
        <f>IF($G$7="","",EDATE(C24,1))</f>
        <v/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47"/>
      <c r="AH34" s="118" t="s">
        <v>11</v>
      </c>
      <c r="AI34" s="120" t="s">
        <v>12</v>
      </c>
      <c r="AK34" s="144" t="s">
        <v>2</v>
      </c>
      <c r="AL34" s="27" t="s">
        <v>15</v>
      </c>
      <c r="AM34" s="29">
        <f>COUNTIF(C40:AG40,"")+COUNTIF(C40:AG40,"○")</f>
        <v>0</v>
      </c>
    </row>
    <row r="35" spans="1:61" ht="14.25" thickBot="1" x14ac:dyDescent="0.2">
      <c r="B35" s="5" t="s">
        <v>1</v>
      </c>
      <c r="C35" s="21">
        <f>EDATE(C25,1)</f>
        <v>59</v>
      </c>
      <c r="D35" s="84">
        <f>C35+1</f>
        <v>60</v>
      </c>
      <c r="E35" s="84">
        <f t="shared" ref="E35:AG35" si="5">D35+1</f>
        <v>61</v>
      </c>
      <c r="F35" s="84">
        <f t="shared" si="5"/>
        <v>62</v>
      </c>
      <c r="G35" s="21">
        <f t="shared" si="5"/>
        <v>63</v>
      </c>
      <c r="H35" s="21">
        <f t="shared" si="5"/>
        <v>64</v>
      </c>
      <c r="I35" s="21">
        <f t="shared" si="5"/>
        <v>65</v>
      </c>
      <c r="J35" s="21">
        <f t="shared" si="5"/>
        <v>66</v>
      </c>
      <c r="K35" s="21">
        <f t="shared" si="5"/>
        <v>67</v>
      </c>
      <c r="L35" s="21">
        <f t="shared" si="5"/>
        <v>68</v>
      </c>
      <c r="M35" s="21">
        <f t="shared" si="5"/>
        <v>69</v>
      </c>
      <c r="N35" s="21">
        <f t="shared" si="5"/>
        <v>70</v>
      </c>
      <c r="O35" s="21">
        <f t="shared" si="5"/>
        <v>71</v>
      </c>
      <c r="P35" s="21">
        <f t="shared" si="5"/>
        <v>72</v>
      </c>
      <c r="Q35" s="21">
        <f t="shared" si="5"/>
        <v>73</v>
      </c>
      <c r="R35" s="21">
        <f t="shared" si="5"/>
        <v>74</v>
      </c>
      <c r="S35" s="21">
        <f t="shared" si="5"/>
        <v>75</v>
      </c>
      <c r="T35" s="21">
        <f t="shared" si="5"/>
        <v>76</v>
      </c>
      <c r="U35" s="21">
        <f t="shared" si="5"/>
        <v>77</v>
      </c>
      <c r="V35" s="21">
        <f t="shared" si="5"/>
        <v>78</v>
      </c>
      <c r="W35" s="21">
        <f t="shared" si="5"/>
        <v>79</v>
      </c>
      <c r="X35" s="21">
        <f t="shared" si="5"/>
        <v>80</v>
      </c>
      <c r="Y35" s="21">
        <f t="shared" si="5"/>
        <v>81</v>
      </c>
      <c r="Z35" s="21">
        <f t="shared" si="5"/>
        <v>82</v>
      </c>
      <c r="AA35" s="21">
        <f t="shared" si="5"/>
        <v>83</v>
      </c>
      <c r="AB35" s="21">
        <f t="shared" si="5"/>
        <v>84</v>
      </c>
      <c r="AC35" s="21">
        <f t="shared" si="5"/>
        <v>85</v>
      </c>
      <c r="AD35" s="21">
        <f t="shared" si="5"/>
        <v>86</v>
      </c>
      <c r="AE35" s="21">
        <f t="shared" si="5"/>
        <v>87</v>
      </c>
      <c r="AF35" s="21">
        <f t="shared" si="5"/>
        <v>88</v>
      </c>
      <c r="AG35" s="21">
        <f t="shared" si="5"/>
        <v>89</v>
      </c>
      <c r="AH35" s="119"/>
      <c r="AI35" s="121"/>
      <c r="AK35" s="145"/>
      <c r="AL35" s="27" t="s">
        <v>23</v>
      </c>
      <c r="AM35" s="54">
        <f>COUNTIF(C40:AG40,"○")</f>
        <v>0</v>
      </c>
      <c r="AN35" t="s">
        <v>59</v>
      </c>
    </row>
    <row r="36" spans="1:61" ht="14.25" thickBot="1" x14ac:dyDescent="0.2">
      <c r="B36" s="5" t="s">
        <v>4</v>
      </c>
      <c r="C36" s="85" t="str">
        <f>TEXT(WEEKDAY(+C35),"aaa")</f>
        <v>火</v>
      </c>
      <c r="D36" s="85" t="str">
        <f t="shared" ref="D36:AG36" si="6">TEXT(WEEKDAY(+D35),"aaa")</f>
        <v>水</v>
      </c>
      <c r="E36" s="85" t="str">
        <f t="shared" si="6"/>
        <v>木</v>
      </c>
      <c r="F36" s="85" t="str">
        <f t="shared" si="6"/>
        <v>金</v>
      </c>
      <c r="G36" s="86" t="str">
        <f t="shared" si="6"/>
        <v>土</v>
      </c>
      <c r="H36" s="86" t="str">
        <f t="shared" si="6"/>
        <v>日</v>
      </c>
      <c r="I36" s="86" t="str">
        <f t="shared" si="6"/>
        <v>月</v>
      </c>
      <c r="J36" s="86" t="str">
        <f t="shared" si="6"/>
        <v>火</v>
      </c>
      <c r="K36" s="86" t="str">
        <f t="shared" si="6"/>
        <v>水</v>
      </c>
      <c r="L36" s="86" t="str">
        <f t="shared" si="6"/>
        <v>木</v>
      </c>
      <c r="M36" s="86" t="str">
        <f t="shared" si="6"/>
        <v>金</v>
      </c>
      <c r="N36" s="86" t="str">
        <f t="shared" si="6"/>
        <v>土</v>
      </c>
      <c r="O36" s="86" t="str">
        <f t="shared" si="6"/>
        <v>日</v>
      </c>
      <c r="P36" s="86" t="str">
        <f t="shared" si="6"/>
        <v>月</v>
      </c>
      <c r="Q36" s="86" t="str">
        <f t="shared" si="6"/>
        <v>火</v>
      </c>
      <c r="R36" s="86" t="str">
        <f t="shared" si="6"/>
        <v>水</v>
      </c>
      <c r="S36" s="86" t="str">
        <f t="shared" si="6"/>
        <v>木</v>
      </c>
      <c r="T36" s="86" t="str">
        <f t="shared" si="6"/>
        <v>金</v>
      </c>
      <c r="U36" s="86" t="str">
        <f t="shared" si="6"/>
        <v>土</v>
      </c>
      <c r="V36" s="86" t="str">
        <f t="shared" si="6"/>
        <v>日</v>
      </c>
      <c r="W36" s="86" t="str">
        <f t="shared" si="6"/>
        <v>月</v>
      </c>
      <c r="X36" s="86" t="str">
        <f t="shared" si="6"/>
        <v>火</v>
      </c>
      <c r="Y36" s="86" t="str">
        <f t="shared" si="6"/>
        <v>水</v>
      </c>
      <c r="Z36" s="86" t="str">
        <f t="shared" si="6"/>
        <v>木</v>
      </c>
      <c r="AA36" s="86" t="str">
        <f t="shared" si="6"/>
        <v>金</v>
      </c>
      <c r="AB36" s="86" t="str">
        <f t="shared" si="6"/>
        <v>土</v>
      </c>
      <c r="AC36" s="86" t="str">
        <f t="shared" si="6"/>
        <v>日</v>
      </c>
      <c r="AD36" s="86" t="str">
        <f t="shared" si="6"/>
        <v>月</v>
      </c>
      <c r="AE36" s="86" t="str">
        <f t="shared" si="6"/>
        <v>火</v>
      </c>
      <c r="AF36" s="86" t="str">
        <f t="shared" si="6"/>
        <v>水</v>
      </c>
      <c r="AG36" s="86" t="str">
        <f t="shared" si="6"/>
        <v>木</v>
      </c>
      <c r="AH36" s="119"/>
      <c r="AI36" s="121"/>
      <c r="AK36" s="145"/>
      <c r="AL36" s="27" t="s">
        <v>24</v>
      </c>
      <c r="AM36" s="56" t="str">
        <f>IFERROR(+AM35/AM34,"")</f>
        <v/>
      </c>
      <c r="AN36" s="31" t="str">
        <f>IF(AM36="","",IF(AM36&gt;=0.285,"達成",IF(AM35&gt;=AM37,"達成","未達成")))</f>
        <v/>
      </c>
    </row>
    <row r="37" spans="1:61" x14ac:dyDescent="0.15">
      <c r="B37" s="133" t="s">
        <v>5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5"/>
      <c r="O37" s="125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5"/>
      <c r="AA37" s="122"/>
      <c r="AB37" s="122"/>
      <c r="AC37" s="122"/>
      <c r="AD37" s="122"/>
      <c r="AE37" s="122"/>
      <c r="AF37" s="122"/>
      <c r="AG37" s="136"/>
      <c r="AH37" s="119"/>
      <c r="AI37" s="121"/>
      <c r="AK37" s="146"/>
      <c r="AL37" s="27" t="s">
        <v>54</v>
      </c>
      <c r="AM37" s="90">
        <f>COUNTIF(C36:AG36,"土")+COUNTIF(C36:AG36,"日")-COUNTIFS(C36:AG36,"土",C40:AG40,AB31)-COUNTIFS(C36:AG36,"日",C40:AG40,AB31)</f>
        <v>0</v>
      </c>
    </row>
    <row r="38" spans="1:61" x14ac:dyDescent="0.15">
      <c r="B38" s="134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6"/>
      <c r="O38" s="126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6"/>
      <c r="AA38" s="123"/>
      <c r="AB38" s="123"/>
      <c r="AC38" s="123"/>
      <c r="AD38" s="123"/>
      <c r="AE38" s="123"/>
      <c r="AF38" s="123"/>
      <c r="AG38" s="137"/>
      <c r="AH38" s="119"/>
      <c r="AI38" s="121"/>
      <c r="AK38" s="139" t="s">
        <v>3</v>
      </c>
      <c r="AL38" s="28" t="s">
        <v>15</v>
      </c>
      <c r="AM38" s="55">
        <f>COUNTIF(C41:AG41,"")+COUNTIF(C41:AG41,"●")</f>
        <v>0</v>
      </c>
      <c r="AN38" s="80"/>
    </row>
    <row r="39" spans="1:61" s="1" customFormat="1" ht="39.950000000000003" customHeight="1" thickBot="1" x14ac:dyDescent="0.2">
      <c r="B39" s="135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7"/>
      <c r="O39" s="127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7"/>
      <c r="AA39" s="124"/>
      <c r="AB39" s="124"/>
      <c r="AC39" s="124"/>
      <c r="AD39" s="124"/>
      <c r="AE39" s="124"/>
      <c r="AF39" s="124"/>
      <c r="AG39" s="138"/>
      <c r="AH39" s="119"/>
      <c r="AI39" s="121"/>
      <c r="AK39" s="140"/>
      <c r="AL39" s="27" t="s">
        <v>23</v>
      </c>
      <c r="AM39" s="55">
        <f>COUNTIF(C41:AG41,"●")</f>
        <v>0</v>
      </c>
      <c r="AN39" s="93" t="s">
        <v>59</v>
      </c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</row>
    <row r="40" spans="1:61" s="20" customFormat="1" ht="14.25" thickBot="1" x14ac:dyDescent="0.2">
      <c r="B40" s="5" t="s">
        <v>2</v>
      </c>
      <c r="C40" s="86" t="s">
        <v>26</v>
      </c>
      <c r="D40" s="86" t="s">
        <v>26</v>
      </c>
      <c r="E40" s="86" t="s">
        <v>26</v>
      </c>
      <c r="F40" s="86" t="s">
        <v>26</v>
      </c>
      <c r="G40" s="86" t="s">
        <v>26</v>
      </c>
      <c r="H40" s="86" t="s">
        <v>26</v>
      </c>
      <c r="I40" s="86" t="s">
        <v>26</v>
      </c>
      <c r="J40" s="86" t="s">
        <v>26</v>
      </c>
      <c r="K40" s="86" t="s">
        <v>26</v>
      </c>
      <c r="L40" s="86" t="s">
        <v>26</v>
      </c>
      <c r="M40" s="86" t="s">
        <v>26</v>
      </c>
      <c r="N40" s="86" t="s">
        <v>26</v>
      </c>
      <c r="O40" s="86" t="s">
        <v>26</v>
      </c>
      <c r="P40" s="86" t="s">
        <v>26</v>
      </c>
      <c r="Q40" s="86" t="s">
        <v>26</v>
      </c>
      <c r="R40" s="86" t="s">
        <v>26</v>
      </c>
      <c r="S40" s="86" t="s">
        <v>26</v>
      </c>
      <c r="T40" s="86" t="s">
        <v>26</v>
      </c>
      <c r="U40" s="86" t="s">
        <v>26</v>
      </c>
      <c r="V40" s="86" t="s">
        <v>26</v>
      </c>
      <c r="W40" s="86" t="s">
        <v>26</v>
      </c>
      <c r="X40" s="86" t="s">
        <v>26</v>
      </c>
      <c r="Y40" s="86" t="s">
        <v>26</v>
      </c>
      <c r="Z40" s="86" t="s">
        <v>26</v>
      </c>
      <c r="AA40" s="86" t="s">
        <v>26</v>
      </c>
      <c r="AB40" s="86" t="s">
        <v>26</v>
      </c>
      <c r="AC40" s="86" t="s">
        <v>26</v>
      </c>
      <c r="AD40" s="86" t="s">
        <v>26</v>
      </c>
      <c r="AE40" s="86" t="s">
        <v>26</v>
      </c>
      <c r="AF40" s="86" t="s">
        <v>26</v>
      </c>
      <c r="AG40" s="86" t="s">
        <v>26</v>
      </c>
      <c r="AH40" s="8">
        <f>COUNTIF(C40:AG40,"○")</f>
        <v>0</v>
      </c>
      <c r="AI40" s="10">
        <f>+AH40+AI30</f>
        <v>0</v>
      </c>
      <c r="AK40" s="140"/>
      <c r="AL40" s="27" t="s">
        <v>24</v>
      </c>
      <c r="AM40" s="56" t="str">
        <f>IFERROR(+AM39/AM38,"")</f>
        <v/>
      </c>
      <c r="AN40" s="31" t="str">
        <f>IF(AM40="","",IF(AM40&gt;=0.285,"達成",IF(AM39&gt;=AM41,"達成","未達成")))</f>
        <v/>
      </c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</row>
    <row r="41" spans="1:61" s="20" customFormat="1" ht="14.25" thickBot="1" x14ac:dyDescent="0.2">
      <c r="B41" s="6" t="s">
        <v>3</v>
      </c>
      <c r="C41" s="14" t="s">
        <v>17</v>
      </c>
      <c r="D41" s="14" t="s">
        <v>17</v>
      </c>
      <c r="E41" s="14" t="s">
        <v>17</v>
      </c>
      <c r="F41" s="14" t="s">
        <v>17</v>
      </c>
      <c r="G41" s="14" t="s">
        <v>17</v>
      </c>
      <c r="H41" s="14" t="s">
        <v>17</v>
      </c>
      <c r="I41" s="14" t="s">
        <v>17</v>
      </c>
      <c r="J41" s="14" t="s">
        <v>17</v>
      </c>
      <c r="K41" s="14" t="s">
        <v>17</v>
      </c>
      <c r="L41" s="14" t="s">
        <v>17</v>
      </c>
      <c r="M41" s="14" t="s">
        <v>17</v>
      </c>
      <c r="N41" s="14" t="s">
        <v>17</v>
      </c>
      <c r="O41" s="14" t="s">
        <v>17</v>
      </c>
      <c r="P41" s="14" t="s">
        <v>17</v>
      </c>
      <c r="Q41" s="14" t="s">
        <v>17</v>
      </c>
      <c r="R41" s="14" t="s">
        <v>17</v>
      </c>
      <c r="S41" s="14" t="s">
        <v>17</v>
      </c>
      <c r="T41" s="14" t="s">
        <v>17</v>
      </c>
      <c r="U41" s="14" t="s">
        <v>17</v>
      </c>
      <c r="V41" s="14" t="s">
        <v>17</v>
      </c>
      <c r="W41" s="14" t="s">
        <v>17</v>
      </c>
      <c r="X41" s="14" t="s">
        <v>17</v>
      </c>
      <c r="Y41" s="14" t="s">
        <v>17</v>
      </c>
      <c r="Z41" s="14" t="s">
        <v>17</v>
      </c>
      <c r="AA41" s="14" t="s">
        <v>17</v>
      </c>
      <c r="AB41" s="14" t="s">
        <v>17</v>
      </c>
      <c r="AC41" s="14" t="s">
        <v>17</v>
      </c>
      <c r="AD41" s="14" t="s">
        <v>17</v>
      </c>
      <c r="AE41" s="14" t="s">
        <v>17</v>
      </c>
      <c r="AF41" s="14" t="s">
        <v>17</v>
      </c>
      <c r="AG41" s="14" t="s">
        <v>17</v>
      </c>
      <c r="AH41" s="9">
        <f>COUNTIF(C41:AG41,"●")</f>
        <v>0</v>
      </c>
      <c r="AI41" s="11">
        <f>+AH41+AI31</f>
        <v>0</v>
      </c>
      <c r="AK41" s="140"/>
      <c r="AL41" s="94" t="s">
        <v>54</v>
      </c>
      <c r="AM41" s="98">
        <f>AM37</f>
        <v>0</v>
      </c>
      <c r="AN41" s="91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</row>
    <row r="42" spans="1:61" s="20" customFormat="1" ht="14.25" thickBot="1" x14ac:dyDescent="0.2">
      <c r="B42" s="6" t="s">
        <v>40</v>
      </c>
      <c r="C42" s="14" t="s">
        <v>26</v>
      </c>
      <c r="D42" s="14" t="s">
        <v>26</v>
      </c>
      <c r="E42" s="14" t="s">
        <v>26</v>
      </c>
      <c r="F42" s="14" t="s">
        <v>26</v>
      </c>
      <c r="G42" s="14" t="s">
        <v>26</v>
      </c>
      <c r="H42" s="14" t="s">
        <v>26</v>
      </c>
      <c r="I42" s="14" t="s">
        <v>26</v>
      </c>
      <c r="J42" s="14" t="s">
        <v>26</v>
      </c>
      <c r="K42" s="14" t="s">
        <v>26</v>
      </c>
      <c r="L42" s="14" t="s">
        <v>26</v>
      </c>
      <c r="M42" s="14" t="s">
        <v>26</v>
      </c>
      <c r="N42" s="14" t="s">
        <v>26</v>
      </c>
      <c r="O42" s="14" t="s">
        <v>26</v>
      </c>
      <c r="P42" s="14" t="s">
        <v>26</v>
      </c>
      <c r="Q42" s="14" t="s">
        <v>26</v>
      </c>
      <c r="R42" s="14" t="s">
        <v>26</v>
      </c>
      <c r="S42" s="14" t="s">
        <v>26</v>
      </c>
      <c r="T42" s="14" t="s">
        <v>26</v>
      </c>
      <c r="U42" s="14" t="s">
        <v>26</v>
      </c>
      <c r="V42" s="14" t="s">
        <v>26</v>
      </c>
      <c r="W42" s="14" t="s">
        <v>26</v>
      </c>
      <c r="X42" s="14" t="s">
        <v>26</v>
      </c>
      <c r="Y42" s="14" t="s">
        <v>26</v>
      </c>
      <c r="Z42" s="14" t="s">
        <v>26</v>
      </c>
      <c r="AA42" s="14" t="s">
        <v>26</v>
      </c>
      <c r="AB42" s="14" t="s">
        <v>26</v>
      </c>
      <c r="AC42" s="14" t="s">
        <v>26</v>
      </c>
      <c r="AD42" s="14" t="s">
        <v>26</v>
      </c>
      <c r="AE42" s="14" t="s">
        <v>26</v>
      </c>
      <c r="AF42" s="14" t="s">
        <v>26</v>
      </c>
      <c r="AG42" s="14" t="s">
        <v>26</v>
      </c>
      <c r="AH42" s="142"/>
      <c r="AI42" s="143"/>
      <c r="AK42" s="141"/>
      <c r="AL42" s="96" t="s">
        <v>42</v>
      </c>
      <c r="AM42" s="97"/>
      <c r="AN42" s="80"/>
      <c r="AO42" s="76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</row>
    <row r="43" spans="1:61" ht="14.25" thickBot="1" x14ac:dyDescent="0.2">
      <c r="AN43" s="75"/>
    </row>
    <row r="44" spans="1:61" ht="13.5" customHeight="1" x14ac:dyDescent="0.15">
      <c r="A44" s="73"/>
      <c r="B44" s="4" t="s">
        <v>0</v>
      </c>
      <c r="C44" s="115" t="str">
        <f>IF($G$7="","",EDATE(C34,1))</f>
        <v/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47"/>
      <c r="AH44" s="118" t="s">
        <v>11</v>
      </c>
      <c r="AI44" s="120" t="s">
        <v>12</v>
      </c>
      <c r="AK44" s="144" t="s">
        <v>2</v>
      </c>
      <c r="AL44" s="27" t="s">
        <v>15</v>
      </c>
      <c r="AM44" s="29">
        <f>COUNTIF(C50:AG50,"")+COUNTIF(C50:AG50,"○")</f>
        <v>0</v>
      </c>
    </row>
    <row r="45" spans="1:61" ht="14.25" thickBot="1" x14ac:dyDescent="0.2">
      <c r="B45" s="5" t="s">
        <v>1</v>
      </c>
      <c r="C45" s="21">
        <f>EDATE(C35,1)</f>
        <v>88</v>
      </c>
      <c r="D45" s="21">
        <f>C45+1</f>
        <v>89</v>
      </c>
      <c r="E45" s="21">
        <f t="shared" ref="E45:AE45" si="7">D45+1</f>
        <v>90</v>
      </c>
      <c r="F45" s="21">
        <f t="shared" si="7"/>
        <v>91</v>
      </c>
      <c r="G45" s="21">
        <f t="shared" si="7"/>
        <v>92</v>
      </c>
      <c r="H45" s="21">
        <f t="shared" si="7"/>
        <v>93</v>
      </c>
      <c r="I45" s="21">
        <f t="shared" si="7"/>
        <v>94</v>
      </c>
      <c r="J45" s="21">
        <f t="shared" si="7"/>
        <v>95</v>
      </c>
      <c r="K45" s="21">
        <f t="shared" si="7"/>
        <v>96</v>
      </c>
      <c r="L45" s="21">
        <f t="shared" si="7"/>
        <v>97</v>
      </c>
      <c r="M45" s="21">
        <f t="shared" si="7"/>
        <v>98</v>
      </c>
      <c r="N45" s="21">
        <f t="shared" si="7"/>
        <v>99</v>
      </c>
      <c r="O45" s="21">
        <f t="shared" si="7"/>
        <v>100</v>
      </c>
      <c r="P45" s="21">
        <f t="shared" si="7"/>
        <v>101</v>
      </c>
      <c r="Q45" s="21">
        <f t="shared" si="7"/>
        <v>102</v>
      </c>
      <c r="R45" s="21">
        <f t="shared" si="7"/>
        <v>103</v>
      </c>
      <c r="S45" s="21">
        <f t="shared" si="7"/>
        <v>104</v>
      </c>
      <c r="T45" s="21">
        <f t="shared" si="7"/>
        <v>105</v>
      </c>
      <c r="U45" s="21">
        <f t="shared" si="7"/>
        <v>106</v>
      </c>
      <c r="V45" s="21">
        <f t="shared" si="7"/>
        <v>107</v>
      </c>
      <c r="W45" s="21">
        <f t="shared" si="7"/>
        <v>108</v>
      </c>
      <c r="X45" s="21">
        <f t="shared" si="7"/>
        <v>109</v>
      </c>
      <c r="Y45" s="21">
        <f t="shared" si="7"/>
        <v>110</v>
      </c>
      <c r="Z45" s="21">
        <f t="shared" si="7"/>
        <v>111</v>
      </c>
      <c r="AA45" s="21">
        <f t="shared" si="7"/>
        <v>112</v>
      </c>
      <c r="AB45" s="21">
        <f t="shared" si="7"/>
        <v>113</v>
      </c>
      <c r="AC45" s="21">
        <f t="shared" si="7"/>
        <v>114</v>
      </c>
      <c r="AD45" s="21">
        <f t="shared" si="7"/>
        <v>115</v>
      </c>
      <c r="AE45" s="21">
        <f t="shared" si="7"/>
        <v>116</v>
      </c>
      <c r="AF45" s="21">
        <f>AE45+1</f>
        <v>117</v>
      </c>
      <c r="AG45" s="21">
        <f>AF45+1</f>
        <v>118</v>
      </c>
      <c r="AH45" s="119"/>
      <c r="AI45" s="121"/>
      <c r="AK45" s="145"/>
      <c r="AL45" s="27" t="s">
        <v>23</v>
      </c>
      <c r="AM45" s="54">
        <f>COUNTIF(C50:AG50,"○")</f>
        <v>0</v>
      </c>
      <c r="AN45" t="s">
        <v>59</v>
      </c>
    </row>
    <row r="46" spans="1:61" ht="14.25" thickBot="1" x14ac:dyDescent="0.2">
      <c r="B46" s="5" t="s">
        <v>4</v>
      </c>
      <c r="C46" s="86" t="str">
        <f>TEXT(WEEKDAY(+C45),"aaa")</f>
        <v>水</v>
      </c>
      <c r="D46" s="86" t="str">
        <f t="shared" ref="D46:AF46" si="8">TEXT(WEEKDAY(+D45),"aaa")</f>
        <v>木</v>
      </c>
      <c r="E46" s="86" t="str">
        <f t="shared" si="8"/>
        <v>金</v>
      </c>
      <c r="F46" s="86" t="str">
        <f t="shared" si="8"/>
        <v>土</v>
      </c>
      <c r="G46" s="86" t="str">
        <f t="shared" si="8"/>
        <v>日</v>
      </c>
      <c r="H46" s="86" t="str">
        <f t="shared" si="8"/>
        <v>月</v>
      </c>
      <c r="I46" s="86" t="str">
        <f t="shared" si="8"/>
        <v>火</v>
      </c>
      <c r="J46" s="86" t="str">
        <f t="shared" si="8"/>
        <v>水</v>
      </c>
      <c r="K46" s="86" t="str">
        <f t="shared" si="8"/>
        <v>木</v>
      </c>
      <c r="L46" s="86" t="str">
        <f t="shared" si="8"/>
        <v>金</v>
      </c>
      <c r="M46" s="86" t="str">
        <f t="shared" si="8"/>
        <v>土</v>
      </c>
      <c r="N46" s="86" t="str">
        <f t="shared" si="8"/>
        <v>日</v>
      </c>
      <c r="O46" s="86" t="str">
        <f t="shared" si="8"/>
        <v>月</v>
      </c>
      <c r="P46" s="86" t="str">
        <f t="shared" si="8"/>
        <v>火</v>
      </c>
      <c r="Q46" s="86" t="str">
        <f t="shared" si="8"/>
        <v>水</v>
      </c>
      <c r="R46" s="86" t="str">
        <f t="shared" si="8"/>
        <v>木</v>
      </c>
      <c r="S46" s="86" t="str">
        <f t="shared" si="8"/>
        <v>金</v>
      </c>
      <c r="T46" s="86" t="str">
        <f t="shared" si="8"/>
        <v>土</v>
      </c>
      <c r="U46" s="86" t="str">
        <f t="shared" si="8"/>
        <v>日</v>
      </c>
      <c r="V46" s="86" t="str">
        <f t="shared" si="8"/>
        <v>月</v>
      </c>
      <c r="W46" s="86" t="str">
        <f t="shared" si="8"/>
        <v>火</v>
      </c>
      <c r="X46" s="86" t="str">
        <f t="shared" si="8"/>
        <v>水</v>
      </c>
      <c r="Y46" s="86" t="str">
        <f t="shared" si="8"/>
        <v>木</v>
      </c>
      <c r="Z46" s="86" t="str">
        <f t="shared" si="8"/>
        <v>金</v>
      </c>
      <c r="AA46" s="86" t="str">
        <f t="shared" si="8"/>
        <v>土</v>
      </c>
      <c r="AB46" s="86" t="str">
        <f t="shared" si="8"/>
        <v>日</v>
      </c>
      <c r="AC46" s="86" t="str">
        <f t="shared" si="8"/>
        <v>月</v>
      </c>
      <c r="AD46" s="86" t="str">
        <f t="shared" si="8"/>
        <v>火</v>
      </c>
      <c r="AE46" s="86" t="str">
        <f t="shared" si="8"/>
        <v>水</v>
      </c>
      <c r="AF46" s="86" t="str">
        <f t="shared" si="8"/>
        <v>木</v>
      </c>
      <c r="AG46" s="86" t="str">
        <f t="shared" ref="AG46" si="9">TEXT(WEEKDAY(+AG45),"aaa")</f>
        <v>金</v>
      </c>
      <c r="AH46" s="119"/>
      <c r="AI46" s="121"/>
      <c r="AK46" s="145"/>
      <c r="AL46" s="27" t="s">
        <v>24</v>
      </c>
      <c r="AM46" s="56" t="str">
        <f>IFERROR(+AM45/AM44,"")</f>
        <v/>
      </c>
      <c r="AN46" s="31" t="str">
        <f>IF(AM46="","",IF(AM46&gt;=0.285,"達成",IF(AM45&gt;=AM47,"達成","未達成")))</f>
        <v/>
      </c>
    </row>
    <row r="47" spans="1:61" x14ac:dyDescent="0.15">
      <c r="B47" s="133" t="s">
        <v>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5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5"/>
      <c r="AA47" s="122"/>
      <c r="AB47" s="122"/>
      <c r="AC47" s="122"/>
      <c r="AD47" s="122"/>
      <c r="AE47" s="122"/>
      <c r="AF47" s="122"/>
      <c r="AG47" s="136"/>
      <c r="AH47" s="119"/>
      <c r="AI47" s="121"/>
      <c r="AK47" s="146"/>
      <c r="AL47" s="27" t="s">
        <v>54</v>
      </c>
      <c r="AM47" s="90">
        <f>COUNTIF(C46:AG46,"土")+COUNTIF(C46:AG46,"日")-COUNTIFS(C46:AG46,"土",C50:AG50,AB41)-COUNTIFS(C46:AG46,"日",C50:AG50,AB41)</f>
        <v>0</v>
      </c>
    </row>
    <row r="48" spans="1:61" x14ac:dyDescent="0.15">
      <c r="B48" s="134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6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6"/>
      <c r="AA48" s="123"/>
      <c r="AB48" s="123"/>
      <c r="AC48" s="123"/>
      <c r="AD48" s="123"/>
      <c r="AE48" s="123"/>
      <c r="AF48" s="123"/>
      <c r="AG48" s="137"/>
      <c r="AH48" s="119"/>
      <c r="AI48" s="121"/>
      <c r="AK48" s="139" t="s">
        <v>3</v>
      </c>
      <c r="AL48" s="28" t="s">
        <v>15</v>
      </c>
      <c r="AM48" s="55">
        <f>COUNTIF(C51:AG51,"")+COUNTIF(C51:AG51,"●")</f>
        <v>0</v>
      </c>
      <c r="AN48" s="80"/>
    </row>
    <row r="49" spans="1:61" s="1" customFormat="1" ht="39.950000000000003" customHeight="1" thickBot="1" x14ac:dyDescent="0.2">
      <c r="B49" s="135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7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7"/>
      <c r="AA49" s="124"/>
      <c r="AB49" s="124"/>
      <c r="AC49" s="124"/>
      <c r="AD49" s="124"/>
      <c r="AE49" s="124"/>
      <c r="AF49" s="124"/>
      <c r="AG49" s="138"/>
      <c r="AH49" s="119"/>
      <c r="AI49" s="121"/>
      <c r="AK49" s="140"/>
      <c r="AL49" s="27" t="s">
        <v>23</v>
      </c>
      <c r="AM49" s="55">
        <f>COUNTIF(C51:AG51,"●")</f>
        <v>0</v>
      </c>
      <c r="AN49" s="93" t="s">
        <v>59</v>
      </c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</row>
    <row r="50" spans="1:61" s="20" customFormat="1" ht="14.25" thickBot="1" x14ac:dyDescent="0.2">
      <c r="B50" s="5" t="s">
        <v>2</v>
      </c>
      <c r="C50" s="86" t="s">
        <v>26</v>
      </c>
      <c r="D50" s="86" t="s">
        <v>26</v>
      </c>
      <c r="E50" s="86" t="s">
        <v>26</v>
      </c>
      <c r="F50" s="86" t="s">
        <v>26</v>
      </c>
      <c r="G50" s="86" t="s">
        <v>26</v>
      </c>
      <c r="H50" s="86" t="s">
        <v>26</v>
      </c>
      <c r="I50" s="86" t="s">
        <v>26</v>
      </c>
      <c r="J50" s="86" t="s">
        <v>26</v>
      </c>
      <c r="K50" s="86" t="s">
        <v>26</v>
      </c>
      <c r="L50" s="86" t="s">
        <v>26</v>
      </c>
      <c r="M50" s="86" t="s">
        <v>26</v>
      </c>
      <c r="N50" s="86" t="s">
        <v>26</v>
      </c>
      <c r="O50" s="86" t="s">
        <v>26</v>
      </c>
      <c r="P50" s="86" t="s">
        <v>26</v>
      </c>
      <c r="Q50" s="86" t="s">
        <v>26</v>
      </c>
      <c r="R50" s="86" t="s">
        <v>26</v>
      </c>
      <c r="S50" s="86" t="s">
        <v>26</v>
      </c>
      <c r="T50" s="86" t="s">
        <v>26</v>
      </c>
      <c r="U50" s="86" t="s">
        <v>26</v>
      </c>
      <c r="V50" s="86" t="s">
        <v>26</v>
      </c>
      <c r="W50" s="86" t="s">
        <v>26</v>
      </c>
      <c r="X50" s="86" t="s">
        <v>26</v>
      </c>
      <c r="Y50" s="86" t="s">
        <v>26</v>
      </c>
      <c r="Z50" s="86" t="s">
        <v>26</v>
      </c>
      <c r="AA50" s="86" t="s">
        <v>26</v>
      </c>
      <c r="AB50" s="86" t="s">
        <v>26</v>
      </c>
      <c r="AC50" s="86" t="s">
        <v>26</v>
      </c>
      <c r="AD50" s="86" t="s">
        <v>26</v>
      </c>
      <c r="AE50" s="86" t="s">
        <v>26</v>
      </c>
      <c r="AF50" s="86" t="s">
        <v>26</v>
      </c>
      <c r="AG50" s="86" t="s">
        <v>26</v>
      </c>
      <c r="AH50" s="8">
        <f>COUNTIF(C50:AF50,"○")</f>
        <v>0</v>
      </c>
      <c r="AI50" s="10">
        <f>+AH50+AI40</f>
        <v>0</v>
      </c>
      <c r="AK50" s="140"/>
      <c r="AL50" s="27" t="s">
        <v>24</v>
      </c>
      <c r="AM50" s="56" t="str">
        <f>IFERROR(+AM49/AM48,"")</f>
        <v/>
      </c>
      <c r="AN50" s="31" t="str">
        <f>IF(AM50="","",IF(AM50&gt;=0.285,"達成",IF(AM49&gt;=AM51,"達成","未達成")))</f>
        <v/>
      </c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</row>
    <row r="51" spans="1:61" s="20" customFormat="1" ht="14.25" thickBot="1" x14ac:dyDescent="0.2">
      <c r="B51" s="6" t="s">
        <v>3</v>
      </c>
      <c r="C51" s="14" t="s">
        <v>26</v>
      </c>
      <c r="D51" s="14" t="s">
        <v>26</v>
      </c>
      <c r="E51" s="14" t="s">
        <v>26</v>
      </c>
      <c r="F51" s="14" t="s">
        <v>26</v>
      </c>
      <c r="G51" s="14" t="s">
        <v>26</v>
      </c>
      <c r="H51" s="14" t="s">
        <v>26</v>
      </c>
      <c r="I51" s="14" t="s">
        <v>26</v>
      </c>
      <c r="J51" s="14" t="s">
        <v>26</v>
      </c>
      <c r="K51" s="14" t="s">
        <v>26</v>
      </c>
      <c r="L51" s="14" t="s">
        <v>26</v>
      </c>
      <c r="M51" s="14" t="s">
        <v>26</v>
      </c>
      <c r="N51" s="14" t="s">
        <v>26</v>
      </c>
      <c r="O51" s="14" t="s">
        <v>26</v>
      </c>
      <c r="P51" s="14" t="s">
        <v>26</v>
      </c>
      <c r="Q51" s="14" t="s">
        <v>26</v>
      </c>
      <c r="R51" s="14" t="s">
        <v>26</v>
      </c>
      <c r="S51" s="14" t="s">
        <v>26</v>
      </c>
      <c r="T51" s="14" t="s">
        <v>26</v>
      </c>
      <c r="U51" s="14" t="s">
        <v>26</v>
      </c>
      <c r="V51" s="14" t="s">
        <v>26</v>
      </c>
      <c r="W51" s="14" t="s">
        <v>26</v>
      </c>
      <c r="X51" s="14" t="s">
        <v>26</v>
      </c>
      <c r="Y51" s="14" t="s">
        <v>26</v>
      </c>
      <c r="Z51" s="14" t="s">
        <v>26</v>
      </c>
      <c r="AA51" s="14" t="s">
        <v>26</v>
      </c>
      <c r="AB51" s="14" t="s">
        <v>26</v>
      </c>
      <c r="AC51" s="14" t="s">
        <v>26</v>
      </c>
      <c r="AD51" s="14" t="s">
        <v>26</v>
      </c>
      <c r="AE51" s="14" t="s">
        <v>26</v>
      </c>
      <c r="AF51" s="14" t="s">
        <v>26</v>
      </c>
      <c r="AG51" s="14" t="s">
        <v>26</v>
      </c>
      <c r="AH51" s="9">
        <f>COUNTIF(C51:AF51,"●")</f>
        <v>0</v>
      </c>
      <c r="AI51" s="11">
        <f>+AH51+AI41</f>
        <v>0</v>
      </c>
      <c r="AK51" s="140"/>
      <c r="AL51" s="94" t="s">
        <v>54</v>
      </c>
      <c r="AM51" s="98">
        <f>AM47</f>
        <v>0</v>
      </c>
      <c r="AN51" s="91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</row>
    <row r="52" spans="1:61" s="20" customFormat="1" ht="14.25" thickBot="1" x14ac:dyDescent="0.2">
      <c r="B52" s="6" t="s">
        <v>40</v>
      </c>
      <c r="C52" s="14" t="s">
        <v>26</v>
      </c>
      <c r="D52" s="14" t="s">
        <v>26</v>
      </c>
      <c r="E52" s="14" t="s">
        <v>26</v>
      </c>
      <c r="F52" s="14" t="s">
        <v>26</v>
      </c>
      <c r="G52" s="14" t="s">
        <v>26</v>
      </c>
      <c r="H52" s="14" t="s">
        <v>26</v>
      </c>
      <c r="I52" s="14" t="s">
        <v>26</v>
      </c>
      <c r="J52" s="14" t="s">
        <v>26</v>
      </c>
      <c r="K52" s="14" t="s">
        <v>26</v>
      </c>
      <c r="L52" s="14" t="s">
        <v>26</v>
      </c>
      <c r="M52" s="14" t="s">
        <v>26</v>
      </c>
      <c r="N52" s="14" t="s">
        <v>26</v>
      </c>
      <c r="O52" s="14" t="s">
        <v>26</v>
      </c>
      <c r="P52" s="14" t="s">
        <v>26</v>
      </c>
      <c r="Q52" s="14" t="s">
        <v>26</v>
      </c>
      <c r="R52" s="14" t="s">
        <v>26</v>
      </c>
      <c r="S52" s="14" t="s">
        <v>26</v>
      </c>
      <c r="T52" s="14" t="s">
        <v>26</v>
      </c>
      <c r="U52" s="14" t="s">
        <v>26</v>
      </c>
      <c r="V52" s="14" t="s">
        <v>26</v>
      </c>
      <c r="W52" s="14" t="s">
        <v>26</v>
      </c>
      <c r="X52" s="14" t="s">
        <v>26</v>
      </c>
      <c r="Y52" s="14" t="s">
        <v>26</v>
      </c>
      <c r="Z52" s="14" t="s">
        <v>26</v>
      </c>
      <c r="AA52" s="14" t="s">
        <v>26</v>
      </c>
      <c r="AB52" s="14" t="s">
        <v>26</v>
      </c>
      <c r="AC52" s="14" t="s">
        <v>26</v>
      </c>
      <c r="AD52" s="14" t="s">
        <v>26</v>
      </c>
      <c r="AE52" s="14" t="s">
        <v>26</v>
      </c>
      <c r="AF52" s="14" t="s">
        <v>26</v>
      </c>
      <c r="AG52" s="14" t="s">
        <v>26</v>
      </c>
      <c r="AH52" s="142"/>
      <c r="AI52" s="143"/>
      <c r="AK52" s="141"/>
      <c r="AL52" s="96" t="s">
        <v>42</v>
      </c>
      <c r="AM52" s="97"/>
      <c r="AN52" s="80"/>
      <c r="AO52" s="76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</row>
    <row r="53" spans="1:61" ht="14.25" thickBot="1" x14ac:dyDescent="0.2">
      <c r="AN53" s="75"/>
    </row>
    <row r="54" spans="1:61" ht="13.5" customHeight="1" x14ac:dyDescent="0.15">
      <c r="A54" s="73"/>
      <c r="B54" s="4" t="s">
        <v>0</v>
      </c>
      <c r="C54" s="115" t="str">
        <f>IF($G$7="","",EDATE(C44,1))</f>
        <v/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8" t="s">
        <v>11</v>
      </c>
      <c r="AI54" s="120" t="s">
        <v>12</v>
      </c>
      <c r="AK54" s="144" t="s">
        <v>2</v>
      </c>
      <c r="AL54" s="27" t="s">
        <v>15</v>
      </c>
      <c r="AM54" s="29">
        <f>COUNTIF(C60:AG60,"")+COUNTIF(C60:AG60,"○")</f>
        <v>0</v>
      </c>
    </row>
    <row r="55" spans="1:61" ht="14.25" thickBot="1" x14ac:dyDescent="0.2">
      <c r="B55" s="5" t="s">
        <v>1</v>
      </c>
      <c r="C55" s="21">
        <f>EDATE(C45,1)</f>
        <v>119</v>
      </c>
      <c r="D55" s="21">
        <f>C55+1</f>
        <v>120</v>
      </c>
      <c r="E55" s="21">
        <f t="shared" ref="E55:AF55" si="10">D55+1</f>
        <v>121</v>
      </c>
      <c r="F55" s="21">
        <f t="shared" si="10"/>
        <v>122</v>
      </c>
      <c r="G55" s="21">
        <f t="shared" si="10"/>
        <v>123</v>
      </c>
      <c r="H55" s="21">
        <f t="shared" si="10"/>
        <v>124</v>
      </c>
      <c r="I55" s="21">
        <f t="shared" si="10"/>
        <v>125</v>
      </c>
      <c r="J55" s="21">
        <f t="shared" si="10"/>
        <v>126</v>
      </c>
      <c r="K55" s="21">
        <f t="shared" si="10"/>
        <v>127</v>
      </c>
      <c r="L55" s="21">
        <f t="shared" si="10"/>
        <v>128</v>
      </c>
      <c r="M55" s="21">
        <f t="shared" si="10"/>
        <v>129</v>
      </c>
      <c r="N55" s="21">
        <f t="shared" si="10"/>
        <v>130</v>
      </c>
      <c r="O55" s="84">
        <f t="shared" si="10"/>
        <v>131</v>
      </c>
      <c r="P55" s="84">
        <f t="shared" si="10"/>
        <v>132</v>
      </c>
      <c r="Q55" s="84">
        <f t="shared" si="10"/>
        <v>133</v>
      </c>
      <c r="R55" s="21">
        <f t="shared" si="10"/>
        <v>134</v>
      </c>
      <c r="S55" s="21">
        <f t="shared" si="10"/>
        <v>135</v>
      </c>
      <c r="T55" s="21">
        <f t="shared" si="10"/>
        <v>136</v>
      </c>
      <c r="U55" s="21">
        <f t="shared" si="10"/>
        <v>137</v>
      </c>
      <c r="V55" s="21">
        <f t="shared" si="10"/>
        <v>138</v>
      </c>
      <c r="W55" s="21">
        <f t="shared" si="10"/>
        <v>139</v>
      </c>
      <c r="X55" s="21">
        <f t="shared" si="10"/>
        <v>140</v>
      </c>
      <c r="Y55" s="21">
        <f t="shared" si="10"/>
        <v>141</v>
      </c>
      <c r="Z55" s="21">
        <f t="shared" si="10"/>
        <v>142</v>
      </c>
      <c r="AA55" s="21">
        <f t="shared" si="10"/>
        <v>143</v>
      </c>
      <c r="AB55" s="21">
        <f t="shared" si="10"/>
        <v>144</v>
      </c>
      <c r="AC55" s="21">
        <f t="shared" si="10"/>
        <v>145</v>
      </c>
      <c r="AD55" s="21">
        <f t="shared" si="10"/>
        <v>146</v>
      </c>
      <c r="AE55" s="84">
        <f t="shared" si="10"/>
        <v>147</v>
      </c>
      <c r="AF55" s="84">
        <f t="shared" si="10"/>
        <v>148</v>
      </c>
      <c r="AG55" s="84">
        <f>AF55+1</f>
        <v>149</v>
      </c>
      <c r="AH55" s="119"/>
      <c r="AI55" s="121"/>
      <c r="AK55" s="145"/>
      <c r="AL55" s="27" t="s">
        <v>23</v>
      </c>
      <c r="AM55" s="54">
        <f>COUNTIF(C60:AG60,"○")</f>
        <v>0</v>
      </c>
      <c r="AN55" t="s">
        <v>59</v>
      </c>
    </row>
    <row r="56" spans="1:61" ht="14.25" thickBot="1" x14ac:dyDescent="0.2">
      <c r="B56" s="5" t="s">
        <v>4</v>
      </c>
      <c r="C56" s="86" t="str">
        <f>TEXT(WEEKDAY(+C55),"aaa")</f>
        <v>土</v>
      </c>
      <c r="D56" s="86" t="str">
        <f t="shared" ref="D56:AG56" si="11">TEXT(WEEKDAY(+D55),"aaa")</f>
        <v>日</v>
      </c>
      <c r="E56" s="86" t="str">
        <f t="shared" si="11"/>
        <v>月</v>
      </c>
      <c r="F56" s="86" t="str">
        <f t="shared" si="11"/>
        <v>火</v>
      </c>
      <c r="G56" s="86" t="str">
        <f t="shared" si="11"/>
        <v>水</v>
      </c>
      <c r="H56" s="86" t="str">
        <f t="shared" si="11"/>
        <v>木</v>
      </c>
      <c r="I56" s="86" t="str">
        <f t="shared" si="11"/>
        <v>金</v>
      </c>
      <c r="J56" s="86" t="str">
        <f t="shared" si="11"/>
        <v>土</v>
      </c>
      <c r="K56" s="86" t="str">
        <f t="shared" si="11"/>
        <v>日</v>
      </c>
      <c r="L56" s="86" t="str">
        <f t="shared" si="11"/>
        <v>月</v>
      </c>
      <c r="M56" s="86" t="str">
        <f t="shared" si="11"/>
        <v>火</v>
      </c>
      <c r="N56" s="86" t="str">
        <f t="shared" si="11"/>
        <v>水</v>
      </c>
      <c r="O56" s="85" t="str">
        <f t="shared" si="11"/>
        <v>木</v>
      </c>
      <c r="P56" s="85" t="str">
        <f t="shared" si="11"/>
        <v>金</v>
      </c>
      <c r="Q56" s="85" t="str">
        <f t="shared" si="11"/>
        <v>土</v>
      </c>
      <c r="R56" s="86" t="str">
        <f t="shared" si="11"/>
        <v>日</v>
      </c>
      <c r="S56" s="86" t="str">
        <f t="shared" si="11"/>
        <v>月</v>
      </c>
      <c r="T56" s="86" t="str">
        <f t="shared" si="11"/>
        <v>火</v>
      </c>
      <c r="U56" s="86" t="str">
        <f t="shared" si="11"/>
        <v>水</v>
      </c>
      <c r="V56" s="86" t="str">
        <f t="shared" si="11"/>
        <v>木</v>
      </c>
      <c r="W56" s="86" t="str">
        <f t="shared" si="11"/>
        <v>金</v>
      </c>
      <c r="X56" s="86" t="str">
        <f t="shared" si="11"/>
        <v>土</v>
      </c>
      <c r="Y56" s="86" t="str">
        <f t="shared" si="11"/>
        <v>日</v>
      </c>
      <c r="Z56" s="86" t="str">
        <f t="shared" si="11"/>
        <v>月</v>
      </c>
      <c r="AA56" s="86" t="str">
        <f t="shared" si="11"/>
        <v>火</v>
      </c>
      <c r="AB56" s="86" t="str">
        <f t="shared" si="11"/>
        <v>水</v>
      </c>
      <c r="AC56" s="86" t="str">
        <f t="shared" si="11"/>
        <v>木</v>
      </c>
      <c r="AD56" s="86" t="str">
        <f t="shared" si="11"/>
        <v>金</v>
      </c>
      <c r="AE56" s="85" t="str">
        <f t="shared" si="11"/>
        <v>土</v>
      </c>
      <c r="AF56" s="85" t="str">
        <f t="shared" si="11"/>
        <v>日</v>
      </c>
      <c r="AG56" s="85" t="str">
        <f t="shared" si="11"/>
        <v>月</v>
      </c>
      <c r="AH56" s="119"/>
      <c r="AI56" s="121"/>
      <c r="AK56" s="145"/>
      <c r="AL56" s="27" t="s">
        <v>24</v>
      </c>
      <c r="AM56" s="56" t="str">
        <f>IFERROR(+AM55/AM54,"")</f>
        <v/>
      </c>
      <c r="AN56" s="31" t="str">
        <f>IF(AM56="","",IF(AM56&gt;=0.285,"達成",IF(AM55&gt;=AM57,"達成","未達成")))</f>
        <v/>
      </c>
    </row>
    <row r="57" spans="1:61" x14ac:dyDescent="0.15">
      <c r="B57" s="133" t="s">
        <v>5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5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5"/>
      <c r="AA57" s="122"/>
      <c r="AB57" s="122"/>
      <c r="AC57" s="122"/>
      <c r="AD57" s="122"/>
      <c r="AE57" s="136"/>
      <c r="AF57" s="136"/>
      <c r="AG57" s="136"/>
      <c r="AH57" s="119"/>
      <c r="AI57" s="121"/>
      <c r="AK57" s="146"/>
      <c r="AL57" s="27" t="s">
        <v>54</v>
      </c>
      <c r="AM57" s="90">
        <f>COUNTIF(C56:AG56,"土")+COUNTIF(C56:AG56,"日")-COUNTIFS(C56:AG56,"土",C60:AG60,AB51)-COUNTIFS(C56:AG56,"日",C60:AG60,AB51)</f>
        <v>0</v>
      </c>
    </row>
    <row r="58" spans="1:61" x14ac:dyDescent="0.15">
      <c r="B58" s="134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6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6"/>
      <c r="AA58" s="123"/>
      <c r="AB58" s="123"/>
      <c r="AC58" s="123"/>
      <c r="AD58" s="123"/>
      <c r="AE58" s="137"/>
      <c r="AF58" s="137"/>
      <c r="AG58" s="137"/>
      <c r="AH58" s="119"/>
      <c r="AI58" s="121"/>
      <c r="AK58" s="139" t="s">
        <v>3</v>
      </c>
      <c r="AL58" s="28" t="s">
        <v>15</v>
      </c>
      <c r="AM58" s="55">
        <f>COUNTIF(C61:AG61,"")+COUNTIF(C61:AG61,"●")</f>
        <v>0</v>
      </c>
      <c r="AN58" s="80"/>
    </row>
    <row r="59" spans="1:61" s="1" customFormat="1" ht="39.950000000000003" customHeight="1" thickBot="1" x14ac:dyDescent="0.2">
      <c r="B59" s="135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7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7"/>
      <c r="AA59" s="124"/>
      <c r="AB59" s="124"/>
      <c r="AC59" s="124"/>
      <c r="AD59" s="124"/>
      <c r="AE59" s="138"/>
      <c r="AF59" s="138"/>
      <c r="AG59" s="138"/>
      <c r="AH59" s="119"/>
      <c r="AI59" s="121"/>
      <c r="AK59" s="140"/>
      <c r="AL59" s="27" t="s">
        <v>23</v>
      </c>
      <c r="AM59" s="55">
        <f>COUNTIF(C61:AG61,"●")</f>
        <v>0</v>
      </c>
      <c r="AN59" s="93" t="s">
        <v>59</v>
      </c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</row>
    <row r="60" spans="1:61" s="20" customFormat="1" ht="14.25" thickBot="1" x14ac:dyDescent="0.2">
      <c r="B60" s="5" t="s">
        <v>2</v>
      </c>
      <c r="C60" s="86" t="s">
        <v>26</v>
      </c>
      <c r="D60" s="86" t="s">
        <v>26</v>
      </c>
      <c r="E60" s="86" t="s">
        <v>26</v>
      </c>
      <c r="F60" s="86" t="s">
        <v>26</v>
      </c>
      <c r="G60" s="86" t="s">
        <v>26</v>
      </c>
      <c r="H60" s="86" t="s">
        <v>26</v>
      </c>
      <c r="I60" s="86" t="s">
        <v>26</v>
      </c>
      <c r="J60" s="86" t="s">
        <v>26</v>
      </c>
      <c r="K60" s="86" t="s">
        <v>26</v>
      </c>
      <c r="L60" s="86" t="s">
        <v>26</v>
      </c>
      <c r="M60" s="86" t="s">
        <v>26</v>
      </c>
      <c r="N60" s="86" t="s">
        <v>26</v>
      </c>
      <c r="O60" s="86" t="s">
        <v>26</v>
      </c>
      <c r="P60" s="86" t="s">
        <v>26</v>
      </c>
      <c r="Q60" s="86" t="s">
        <v>26</v>
      </c>
      <c r="R60" s="86" t="s">
        <v>26</v>
      </c>
      <c r="S60" s="86" t="s">
        <v>26</v>
      </c>
      <c r="T60" s="86" t="s">
        <v>26</v>
      </c>
      <c r="U60" s="86" t="s">
        <v>26</v>
      </c>
      <c r="V60" s="86" t="s">
        <v>26</v>
      </c>
      <c r="W60" s="86" t="s">
        <v>26</v>
      </c>
      <c r="X60" s="86" t="s">
        <v>26</v>
      </c>
      <c r="Y60" s="86" t="s">
        <v>26</v>
      </c>
      <c r="Z60" s="86" t="s">
        <v>26</v>
      </c>
      <c r="AA60" s="86" t="s">
        <v>26</v>
      </c>
      <c r="AB60" s="86" t="s">
        <v>26</v>
      </c>
      <c r="AC60" s="86" t="s">
        <v>26</v>
      </c>
      <c r="AD60" s="86" t="s">
        <v>26</v>
      </c>
      <c r="AE60" s="86" t="s">
        <v>26</v>
      </c>
      <c r="AF60" s="86" t="s">
        <v>26</v>
      </c>
      <c r="AG60" s="86" t="s">
        <v>26</v>
      </c>
      <c r="AH60" s="8">
        <f>COUNTIF(C60:AG60,"○")</f>
        <v>0</v>
      </c>
      <c r="AI60" s="10">
        <f>+AH60+AI50</f>
        <v>0</v>
      </c>
      <c r="AK60" s="140"/>
      <c r="AL60" s="27" t="s">
        <v>24</v>
      </c>
      <c r="AM60" s="56" t="str">
        <f>IFERROR(+AM59/AM58,"")</f>
        <v/>
      </c>
      <c r="AN60" s="31" t="str">
        <f>IF(AM60="","",IF(AM60&gt;=0.285,"達成",IF(AM59&gt;=AM61,"達成","未達成")))</f>
        <v/>
      </c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</row>
    <row r="61" spans="1:61" s="20" customFormat="1" ht="14.25" thickBot="1" x14ac:dyDescent="0.2">
      <c r="B61" s="6" t="s">
        <v>3</v>
      </c>
      <c r="C61" s="14" t="s">
        <v>26</v>
      </c>
      <c r="D61" s="14" t="s">
        <v>26</v>
      </c>
      <c r="E61" s="14" t="s">
        <v>26</v>
      </c>
      <c r="F61" s="14" t="s">
        <v>26</v>
      </c>
      <c r="G61" s="14" t="s">
        <v>26</v>
      </c>
      <c r="H61" s="14" t="s">
        <v>26</v>
      </c>
      <c r="I61" s="14" t="s">
        <v>26</v>
      </c>
      <c r="J61" s="14" t="s">
        <v>26</v>
      </c>
      <c r="K61" s="14" t="s">
        <v>26</v>
      </c>
      <c r="L61" s="14" t="s">
        <v>26</v>
      </c>
      <c r="M61" s="14" t="s">
        <v>26</v>
      </c>
      <c r="N61" s="14" t="s">
        <v>26</v>
      </c>
      <c r="O61" s="14" t="s">
        <v>26</v>
      </c>
      <c r="P61" s="14" t="s">
        <v>26</v>
      </c>
      <c r="Q61" s="14" t="s">
        <v>26</v>
      </c>
      <c r="R61" s="14" t="s">
        <v>26</v>
      </c>
      <c r="S61" s="14" t="s">
        <v>26</v>
      </c>
      <c r="T61" s="14" t="s">
        <v>26</v>
      </c>
      <c r="U61" s="14" t="s">
        <v>26</v>
      </c>
      <c r="V61" s="14" t="s">
        <v>26</v>
      </c>
      <c r="W61" s="14" t="s">
        <v>26</v>
      </c>
      <c r="X61" s="14" t="s">
        <v>26</v>
      </c>
      <c r="Y61" s="14" t="s">
        <v>26</v>
      </c>
      <c r="Z61" s="14" t="s">
        <v>26</v>
      </c>
      <c r="AA61" s="14" t="s">
        <v>26</v>
      </c>
      <c r="AB61" s="14" t="s">
        <v>26</v>
      </c>
      <c r="AC61" s="14" t="s">
        <v>26</v>
      </c>
      <c r="AD61" s="14" t="s">
        <v>26</v>
      </c>
      <c r="AE61" s="14" t="s">
        <v>26</v>
      </c>
      <c r="AF61" s="14" t="s">
        <v>26</v>
      </c>
      <c r="AG61" s="14" t="s">
        <v>26</v>
      </c>
      <c r="AH61" s="9">
        <f>COUNTIF(C61:AG61,"●")</f>
        <v>0</v>
      </c>
      <c r="AI61" s="11">
        <f>+AH61+AI51</f>
        <v>0</v>
      </c>
      <c r="AK61" s="140"/>
      <c r="AL61" s="94" t="s">
        <v>54</v>
      </c>
      <c r="AM61" s="98">
        <f>AM57</f>
        <v>0</v>
      </c>
      <c r="AN61" s="91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</row>
    <row r="62" spans="1:61" s="20" customFormat="1" ht="14.25" thickBot="1" x14ac:dyDescent="0.2">
      <c r="B62" s="6" t="s">
        <v>40</v>
      </c>
      <c r="C62" s="14" t="s">
        <v>26</v>
      </c>
      <c r="D62" s="14" t="s">
        <v>26</v>
      </c>
      <c r="E62" s="14" t="s">
        <v>26</v>
      </c>
      <c r="F62" s="14" t="s">
        <v>26</v>
      </c>
      <c r="G62" s="14" t="s">
        <v>26</v>
      </c>
      <c r="H62" s="14" t="s">
        <v>26</v>
      </c>
      <c r="I62" s="14" t="s">
        <v>26</v>
      </c>
      <c r="J62" s="14" t="s">
        <v>26</v>
      </c>
      <c r="K62" s="14" t="s">
        <v>26</v>
      </c>
      <c r="L62" s="14" t="s">
        <v>26</v>
      </c>
      <c r="M62" s="14" t="s">
        <v>26</v>
      </c>
      <c r="N62" s="14" t="s">
        <v>26</v>
      </c>
      <c r="O62" s="14" t="s">
        <v>26</v>
      </c>
      <c r="P62" s="14" t="s">
        <v>26</v>
      </c>
      <c r="Q62" s="14" t="s">
        <v>26</v>
      </c>
      <c r="R62" s="14" t="s">
        <v>26</v>
      </c>
      <c r="S62" s="14" t="s">
        <v>26</v>
      </c>
      <c r="T62" s="14" t="s">
        <v>26</v>
      </c>
      <c r="U62" s="14" t="s">
        <v>26</v>
      </c>
      <c r="V62" s="14" t="s">
        <v>26</v>
      </c>
      <c r="W62" s="14" t="s">
        <v>26</v>
      </c>
      <c r="X62" s="14" t="s">
        <v>26</v>
      </c>
      <c r="Y62" s="14" t="s">
        <v>26</v>
      </c>
      <c r="Z62" s="14" t="s">
        <v>26</v>
      </c>
      <c r="AA62" s="14" t="s">
        <v>26</v>
      </c>
      <c r="AB62" s="14" t="s">
        <v>26</v>
      </c>
      <c r="AC62" s="14" t="s">
        <v>26</v>
      </c>
      <c r="AD62" s="14" t="s">
        <v>26</v>
      </c>
      <c r="AE62" s="14" t="s">
        <v>26</v>
      </c>
      <c r="AF62" s="14" t="s">
        <v>26</v>
      </c>
      <c r="AG62" s="14" t="s">
        <v>26</v>
      </c>
      <c r="AH62" s="142"/>
      <c r="AI62" s="143"/>
      <c r="AK62" s="141"/>
      <c r="AL62" s="96" t="s">
        <v>42</v>
      </c>
      <c r="AM62" s="97"/>
      <c r="AN62" s="80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</row>
    <row r="63" spans="1:61" ht="14.25" thickBot="1" x14ac:dyDescent="0.2">
      <c r="AN63" s="75"/>
    </row>
    <row r="64" spans="1:61" ht="13.5" customHeight="1" x14ac:dyDescent="0.15">
      <c r="A64" s="73"/>
      <c r="B64" s="4" t="s">
        <v>0</v>
      </c>
      <c r="C64" s="115" t="str">
        <f>IF($G$7="","",EDATE(C54,1))</f>
        <v/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8" t="s">
        <v>11</v>
      </c>
      <c r="AI64" s="120" t="s">
        <v>12</v>
      </c>
      <c r="AK64" s="144" t="s">
        <v>2</v>
      </c>
      <c r="AL64" s="27" t="s">
        <v>15</v>
      </c>
      <c r="AM64" s="29">
        <f>COUNTIF(C70:AG70,"")+COUNTIF(C70:AG70,"○")</f>
        <v>0</v>
      </c>
    </row>
    <row r="65" spans="1:61" ht="14.25" thickBot="1" x14ac:dyDescent="0.2">
      <c r="B65" s="5" t="s">
        <v>1</v>
      </c>
      <c r="C65" s="21">
        <f>EDATE(C55,1)</f>
        <v>149</v>
      </c>
      <c r="D65" s="84">
        <f>C65+1</f>
        <v>150</v>
      </c>
      <c r="E65" s="84">
        <f t="shared" ref="E65:AG65" si="12">D65+1</f>
        <v>151</v>
      </c>
      <c r="F65" s="21">
        <f t="shared" si="12"/>
        <v>152</v>
      </c>
      <c r="G65" s="21">
        <f t="shared" si="12"/>
        <v>153</v>
      </c>
      <c r="H65" s="21">
        <f t="shared" si="12"/>
        <v>154</v>
      </c>
      <c r="I65" s="21">
        <f t="shared" si="12"/>
        <v>155</v>
      </c>
      <c r="J65" s="21">
        <f t="shared" si="12"/>
        <v>156</v>
      </c>
      <c r="K65" s="21">
        <f t="shared" si="12"/>
        <v>157</v>
      </c>
      <c r="L65" s="21">
        <f t="shared" si="12"/>
        <v>158</v>
      </c>
      <c r="M65" s="21">
        <f t="shared" si="12"/>
        <v>159</v>
      </c>
      <c r="N65" s="21">
        <f t="shared" si="12"/>
        <v>160</v>
      </c>
      <c r="O65" s="21">
        <f t="shared" si="12"/>
        <v>161</v>
      </c>
      <c r="P65" s="21">
        <f t="shared" si="12"/>
        <v>162</v>
      </c>
      <c r="Q65" s="21">
        <f t="shared" si="12"/>
        <v>163</v>
      </c>
      <c r="R65" s="21">
        <f t="shared" si="12"/>
        <v>164</v>
      </c>
      <c r="S65" s="21">
        <f t="shared" si="12"/>
        <v>165</v>
      </c>
      <c r="T65" s="21">
        <f t="shared" si="12"/>
        <v>166</v>
      </c>
      <c r="U65" s="21">
        <f t="shared" si="12"/>
        <v>167</v>
      </c>
      <c r="V65" s="21">
        <f t="shared" si="12"/>
        <v>168</v>
      </c>
      <c r="W65" s="21">
        <f t="shared" si="12"/>
        <v>169</v>
      </c>
      <c r="X65" s="21">
        <f t="shared" si="12"/>
        <v>170</v>
      </c>
      <c r="Y65" s="21">
        <f t="shared" si="12"/>
        <v>171</v>
      </c>
      <c r="Z65" s="21">
        <f t="shared" si="12"/>
        <v>172</v>
      </c>
      <c r="AA65" s="21">
        <f t="shared" si="12"/>
        <v>173</v>
      </c>
      <c r="AB65" s="21">
        <f t="shared" si="12"/>
        <v>174</v>
      </c>
      <c r="AC65" s="21">
        <f t="shared" si="12"/>
        <v>175</v>
      </c>
      <c r="AD65" s="21">
        <f t="shared" si="12"/>
        <v>176</v>
      </c>
      <c r="AE65" s="21">
        <f t="shared" si="12"/>
        <v>177</v>
      </c>
      <c r="AF65" s="21">
        <f t="shared" si="12"/>
        <v>178</v>
      </c>
      <c r="AG65" s="21">
        <f t="shared" si="12"/>
        <v>179</v>
      </c>
      <c r="AH65" s="119"/>
      <c r="AI65" s="121"/>
      <c r="AK65" s="145"/>
      <c r="AL65" s="27" t="s">
        <v>23</v>
      </c>
      <c r="AM65" s="54">
        <f>COUNTIF(C70:AG70,"○")</f>
        <v>0</v>
      </c>
      <c r="AN65" t="s">
        <v>59</v>
      </c>
    </row>
    <row r="66" spans="1:61" ht="14.25" thickBot="1" x14ac:dyDescent="0.2">
      <c r="B66" s="5" t="s">
        <v>4</v>
      </c>
      <c r="C66" s="85" t="str">
        <f>TEXT(WEEKDAY(+C65),"aaa")</f>
        <v>月</v>
      </c>
      <c r="D66" s="85" t="str">
        <f t="shared" ref="D66:AG66" si="13">TEXT(WEEKDAY(+D65),"aaa")</f>
        <v>火</v>
      </c>
      <c r="E66" s="85" t="str">
        <f t="shared" si="13"/>
        <v>水</v>
      </c>
      <c r="F66" s="86" t="str">
        <f t="shared" si="13"/>
        <v>木</v>
      </c>
      <c r="G66" s="86" t="str">
        <f t="shared" si="13"/>
        <v>金</v>
      </c>
      <c r="H66" s="86" t="str">
        <f t="shared" si="13"/>
        <v>土</v>
      </c>
      <c r="I66" s="86" t="str">
        <f t="shared" si="13"/>
        <v>日</v>
      </c>
      <c r="J66" s="86" t="str">
        <f t="shared" si="13"/>
        <v>月</v>
      </c>
      <c r="K66" s="86" t="str">
        <f t="shared" si="13"/>
        <v>火</v>
      </c>
      <c r="L66" s="86" t="str">
        <f t="shared" si="13"/>
        <v>水</v>
      </c>
      <c r="M66" s="86" t="str">
        <f t="shared" si="13"/>
        <v>木</v>
      </c>
      <c r="N66" s="86" t="str">
        <f t="shared" si="13"/>
        <v>金</v>
      </c>
      <c r="O66" s="86" t="str">
        <f t="shared" si="13"/>
        <v>土</v>
      </c>
      <c r="P66" s="86" t="str">
        <f t="shared" si="13"/>
        <v>日</v>
      </c>
      <c r="Q66" s="86" t="str">
        <f t="shared" si="13"/>
        <v>月</v>
      </c>
      <c r="R66" s="86" t="str">
        <f t="shared" si="13"/>
        <v>火</v>
      </c>
      <c r="S66" s="86" t="str">
        <f t="shared" si="13"/>
        <v>水</v>
      </c>
      <c r="T66" s="86" t="str">
        <f t="shared" si="13"/>
        <v>木</v>
      </c>
      <c r="U66" s="86" t="str">
        <f t="shared" si="13"/>
        <v>金</v>
      </c>
      <c r="V66" s="86" t="str">
        <f t="shared" si="13"/>
        <v>土</v>
      </c>
      <c r="W66" s="86" t="str">
        <f t="shared" si="13"/>
        <v>日</v>
      </c>
      <c r="X66" s="86" t="str">
        <f t="shared" si="13"/>
        <v>月</v>
      </c>
      <c r="Y66" s="86" t="str">
        <f t="shared" si="13"/>
        <v>火</v>
      </c>
      <c r="Z66" s="86" t="str">
        <f t="shared" si="13"/>
        <v>水</v>
      </c>
      <c r="AA66" s="86" t="str">
        <f t="shared" si="13"/>
        <v>木</v>
      </c>
      <c r="AB66" s="86" t="str">
        <f t="shared" si="13"/>
        <v>金</v>
      </c>
      <c r="AC66" s="86" t="str">
        <f t="shared" si="13"/>
        <v>土</v>
      </c>
      <c r="AD66" s="86" t="str">
        <f t="shared" si="13"/>
        <v>日</v>
      </c>
      <c r="AE66" s="86" t="str">
        <f t="shared" si="13"/>
        <v>月</v>
      </c>
      <c r="AF66" s="86" t="str">
        <f t="shared" si="13"/>
        <v>火</v>
      </c>
      <c r="AG66" s="86" t="str">
        <f t="shared" si="13"/>
        <v>水</v>
      </c>
      <c r="AH66" s="119"/>
      <c r="AI66" s="121"/>
      <c r="AK66" s="145"/>
      <c r="AL66" s="27" t="s">
        <v>24</v>
      </c>
      <c r="AM66" s="56" t="str">
        <f>IFERROR(+AM65/AM64,"")</f>
        <v/>
      </c>
      <c r="AN66" s="31" t="str">
        <f>IF(AM66="","",IF(AM66&gt;=0.285,"達成",IF(AM65&gt;=AM67,"達成","未達成")))</f>
        <v/>
      </c>
    </row>
    <row r="67" spans="1:61" x14ac:dyDescent="0.15">
      <c r="B67" s="133" t="s">
        <v>5</v>
      </c>
      <c r="C67" s="136"/>
      <c r="D67" s="136"/>
      <c r="E67" s="136"/>
      <c r="F67" s="122"/>
      <c r="G67" s="122"/>
      <c r="H67" s="122"/>
      <c r="I67" s="122"/>
      <c r="J67" s="122"/>
      <c r="K67" s="122"/>
      <c r="L67" s="122"/>
      <c r="M67" s="122"/>
      <c r="N67" s="125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5"/>
      <c r="AA67" s="122"/>
      <c r="AB67" s="122"/>
      <c r="AC67" s="122"/>
      <c r="AD67" s="122"/>
      <c r="AE67" s="136"/>
      <c r="AF67" s="136"/>
      <c r="AG67" s="136"/>
      <c r="AH67" s="119"/>
      <c r="AI67" s="121"/>
      <c r="AK67" s="146"/>
      <c r="AL67" s="27" t="s">
        <v>54</v>
      </c>
      <c r="AM67" s="90">
        <f>COUNTIF(C66:AG66,"土")+COUNTIF(C66:AG66,"日")-COUNTIFS(C66:AG66,"土",C70:AG70,AB61)-COUNTIFS(C66:AG66,"日",C70:AG70,AB61)</f>
        <v>0</v>
      </c>
    </row>
    <row r="68" spans="1:61" x14ac:dyDescent="0.15">
      <c r="B68" s="134"/>
      <c r="C68" s="137"/>
      <c r="D68" s="137"/>
      <c r="E68" s="137"/>
      <c r="F68" s="123"/>
      <c r="G68" s="123"/>
      <c r="H68" s="123"/>
      <c r="I68" s="123"/>
      <c r="J68" s="123"/>
      <c r="K68" s="123"/>
      <c r="L68" s="123"/>
      <c r="M68" s="123"/>
      <c r="N68" s="126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6"/>
      <c r="AA68" s="123"/>
      <c r="AB68" s="123"/>
      <c r="AC68" s="123"/>
      <c r="AD68" s="123"/>
      <c r="AE68" s="137"/>
      <c r="AF68" s="137"/>
      <c r="AG68" s="137"/>
      <c r="AH68" s="119"/>
      <c r="AI68" s="121"/>
      <c r="AK68" s="139" t="s">
        <v>3</v>
      </c>
      <c r="AL68" s="28" t="s">
        <v>15</v>
      </c>
      <c r="AM68" s="55">
        <f>COUNTIF(C71:AG71,"")+COUNTIF(C71:AG71,"●")</f>
        <v>0</v>
      </c>
      <c r="AN68" s="80"/>
    </row>
    <row r="69" spans="1:61" s="1" customFormat="1" ht="39.950000000000003" customHeight="1" thickBot="1" x14ac:dyDescent="0.2">
      <c r="B69" s="135"/>
      <c r="C69" s="138"/>
      <c r="D69" s="138"/>
      <c r="E69" s="138"/>
      <c r="F69" s="124"/>
      <c r="G69" s="124"/>
      <c r="H69" s="124"/>
      <c r="I69" s="124"/>
      <c r="J69" s="124"/>
      <c r="K69" s="124"/>
      <c r="L69" s="124"/>
      <c r="M69" s="124"/>
      <c r="N69" s="127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7"/>
      <c r="AA69" s="124"/>
      <c r="AB69" s="124"/>
      <c r="AC69" s="124"/>
      <c r="AD69" s="124"/>
      <c r="AE69" s="138"/>
      <c r="AF69" s="138"/>
      <c r="AG69" s="138"/>
      <c r="AH69" s="119"/>
      <c r="AI69" s="121"/>
      <c r="AK69" s="140"/>
      <c r="AL69" s="27" t="s">
        <v>23</v>
      </c>
      <c r="AM69" s="55">
        <f>COUNTIF(C71:AG71,"●")</f>
        <v>0</v>
      </c>
      <c r="AN69" s="93" t="s">
        <v>59</v>
      </c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</row>
    <row r="70" spans="1:61" s="20" customFormat="1" ht="14.25" thickBot="1" x14ac:dyDescent="0.2">
      <c r="B70" s="5" t="s">
        <v>2</v>
      </c>
      <c r="C70" s="86" t="s">
        <v>26</v>
      </c>
      <c r="D70" s="86" t="s">
        <v>26</v>
      </c>
      <c r="E70" s="86" t="s">
        <v>26</v>
      </c>
      <c r="F70" s="86" t="s">
        <v>26</v>
      </c>
      <c r="G70" s="86" t="s">
        <v>26</v>
      </c>
      <c r="H70" s="86" t="s">
        <v>26</v>
      </c>
      <c r="I70" s="86" t="s">
        <v>26</v>
      </c>
      <c r="J70" s="86" t="s">
        <v>26</v>
      </c>
      <c r="K70" s="86" t="s">
        <v>26</v>
      </c>
      <c r="L70" s="86" t="s">
        <v>26</v>
      </c>
      <c r="M70" s="86" t="s">
        <v>26</v>
      </c>
      <c r="N70" s="86" t="s">
        <v>26</v>
      </c>
      <c r="O70" s="86" t="s">
        <v>26</v>
      </c>
      <c r="P70" s="86" t="s">
        <v>26</v>
      </c>
      <c r="Q70" s="86" t="s">
        <v>26</v>
      </c>
      <c r="R70" s="86" t="s">
        <v>26</v>
      </c>
      <c r="S70" s="86" t="s">
        <v>26</v>
      </c>
      <c r="T70" s="86" t="s">
        <v>26</v>
      </c>
      <c r="U70" s="86" t="s">
        <v>26</v>
      </c>
      <c r="V70" s="86" t="s">
        <v>26</v>
      </c>
      <c r="W70" s="86" t="s">
        <v>26</v>
      </c>
      <c r="X70" s="86" t="s">
        <v>26</v>
      </c>
      <c r="Y70" s="86" t="s">
        <v>26</v>
      </c>
      <c r="Z70" s="86" t="s">
        <v>26</v>
      </c>
      <c r="AA70" s="86" t="s">
        <v>26</v>
      </c>
      <c r="AB70" s="86" t="s">
        <v>26</v>
      </c>
      <c r="AC70" s="86" t="s">
        <v>26</v>
      </c>
      <c r="AD70" s="86" t="s">
        <v>26</v>
      </c>
      <c r="AE70" s="86" t="s">
        <v>26</v>
      </c>
      <c r="AF70" s="86" t="s">
        <v>26</v>
      </c>
      <c r="AG70" s="86" t="s">
        <v>26</v>
      </c>
      <c r="AH70" s="8">
        <f>COUNTIF(C70:AG70,"○")</f>
        <v>0</v>
      </c>
      <c r="AI70" s="10">
        <f>+AH70+AI60</f>
        <v>0</v>
      </c>
      <c r="AK70" s="140"/>
      <c r="AL70" s="27" t="s">
        <v>24</v>
      </c>
      <c r="AM70" s="56" t="str">
        <f>IFERROR(+AM69/AM68,"")</f>
        <v/>
      </c>
      <c r="AN70" s="31" t="str">
        <f>IF(AM70="","",IF(AM70&gt;=0.285,"達成",IF(AM69&gt;=AM71,"達成","未達成")))</f>
        <v/>
      </c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</row>
    <row r="71" spans="1:61" s="20" customFormat="1" ht="14.25" thickBot="1" x14ac:dyDescent="0.2">
      <c r="B71" s="6" t="s">
        <v>3</v>
      </c>
      <c r="C71" s="14" t="s">
        <v>26</v>
      </c>
      <c r="D71" s="14" t="s">
        <v>26</v>
      </c>
      <c r="E71" s="14" t="s">
        <v>26</v>
      </c>
      <c r="F71" s="14" t="s">
        <v>26</v>
      </c>
      <c r="G71" s="14" t="s">
        <v>26</v>
      </c>
      <c r="H71" s="14" t="s">
        <v>26</v>
      </c>
      <c r="I71" s="14" t="s">
        <v>26</v>
      </c>
      <c r="J71" s="14" t="s">
        <v>26</v>
      </c>
      <c r="K71" s="14" t="s">
        <v>26</v>
      </c>
      <c r="L71" s="14" t="s">
        <v>26</v>
      </c>
      <c r="M71" s="14" t="s">
        <v>26</v>
      </c>
      <c r="N71" s="14" t="s">
        <v>26</v>
      </c>
      <c r="O71" s="14" t="s">
        <v>26</v>
      </c>
      <c r="P71" s="14" t="s">
        <v>26</v>
      </c>
      <c r="Q71" s="14" t="s">
        <v>26</v>
      </c>
      <c r="R71" s="14" t="s">
        <v>26</v>
      </c>
      <c r="S71" s="14" t="s">
        <v>26</v>
      </c>
      <c r="T71" s="14" t="s">
        <v>26</v>
      </c>
      <c r="U71" s="14" t="s">
        <v>26</v>
      </c>
      <c r="V71" s="14" t="s">
        <v>26</v>
      </c>
      <c r="W71" s="14" t="s">
        <v>26</v>
      </c>
      <c r="X71" s="14" t="s">
        <v>26</v>
      </c>
      <c r="Y71" s="14" t="s">
        <v>26</v>
      </c>
      <c r="Z71" s="14" t="s">
        <v>26</v>
      </c>
      <c r="AA71" s="14" t="s">
        <v>26</v>
      </c>
      <c r="AB71" s="14" t="s">
        <v>26</v>
      </c>
      <c r="AC71" s="14" t="s">
        <v>26</v>
      </c>
      <c r="AD71" s="14" t="s">
        <v>26</v>
      </c>
      <c r="AE71" s="14" t="s">
        <v>26</v>
      </c>
      <c r="AF71" s="14" t="s">
        <v>26</v>
      </c>
      <c r="AG71" s="14" t="s">
        <v>26</v>
      </c>
      <c r="AH71" s="9">
        <f>COUNTIF(C71:AG71,"●")</f>
        <v>0</v>
      </c>
      <c r="AI71" s="11">
        <f>+AH71+AI61</f>
        <v>0</v>
      </c>
      <c r="AK71" s="140"/>
      <c r="AL71" s="94" t="s">
        <v>54</v>
      </c>
      <c r="AM71" s="98">
        <f>AM67</f>
        <v>0</v>
      </c>
      <c r="AN71" s="91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</row>
    <row r="72" spans="1:61" s="20" customFormat="1" ht="14.25" thickBot="1" x14ac:dyDescent="0.2">
      <c r="B72" s="6" t="s">
        <v>40</v>
      </c>
      <c r="C72" s="14" t="s">
        <v>26</v>
      </c>
      <c r="D72" s="14" t="s">
        <v>26</v>
      </c>
      <c r="E72" s="14" t="s">
        <v>26</v>
      </c>
      <c r="F72" s="14" t="s">
        <v>26</v>
      </c>
      <c r="G72" s="14" t="s">
        <v>26</v>
      </c>
      <c r="H72" s="14" t="s">
        <v>26</v>
      </c>
      <c r="I72" s="14" t="s">
        <v>26</v>
      </c>
      <c r="J72" s="14" t="s">
        <v>26</v>
      </c>
      <c r="K72" s="14" t="s">
        <v>26</v>
      </c>
      <c r="L72" s="14" t="s">
        <v>26</v>
      </c>
      <c r="M72" s="14" t="s">
        <v>26</v>
      </c>
      <c r="N72" s="14" t="s">
        <v>26</v>
      </c>
      <c r="O72" s="14" t="s">
        <v>26</v>
      </c>
      <c r="P72" s="14" t="s">
        <v>26</v>
      </c>
      <c r="Q72" s="14" t="s">
        <v>26</v>
      </c>
      <c r="R72" s="14" t="s">
        <v>26</v>
      </c>
      <c r="S72" s="14" t="s">
        <v>26</v>
      </c>
      <c r="T72" s="14" t="s">
        <v>26</v>
      </c>
      <c r="U72" s="14" t="s">
        <v>26</v>
      </c>
      <c r="V72" s="14" t="s">
        <v>26</v>
      </c>
      <c r="W72" s="14" t="s">
        <v>26</v>
      </c>
      <c r="X72" s="14" t="s">
        <v>26</v>
      </c>
      <c r="Y72" s="14" t="s">
        <v>26</v>
      </c>
      <c r="Z72" s="14" t="s">
        <v>26</v>
      </c>
      <c r="AA72" s="14" t="s">
        <v>26</v>
      </c>
      <c r="AB72" s="14" t="s">
        <v>26</v>
      </c>
      <c r="AC72" s="14" t="s">
        <v>26</v>
      </c>
      <c r="AD72" s="14" t="s">
        <v>26</v>
      </c>
      <c r="AE72" s="14" t="s">
        <v>26</v>
      </c>
      <c r="AF72" s="14" t="s">
        <v>26</v>
      </c>
      <c r="AG72" s="14" t="s">
        <v>26</v>
      </c>
      <c r="AH72" s="142"/>
      <c r="AI72" s="143"/>
      <c r="AK72" s="141"/>
      <c r="AL72" s="96" t="s">
        <v>42</v>
      </c>
      <c r="AM72" s="97"/>
      <c r="AN72" s="80"/>
      <c r="AO72" s="76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</row>
    <row r="73" spans="1:61" ht="14.25" thickBot="1" x14ac:dyDescent="0.2">
      <c r="AN73" s="75"/>
    </row>
    <row r="74" spans="1:61" ht="13.5" customHeight="1" x14ac:dyDescent="0.15">
      <c r="A74" s="73"/>
      <c r="B74" s="4" t="s">
        <v>0</v>
      </c>
      <c r="C74" s="115" t="str">
        <f>IF($G$7="","",EDATE(C64,1))</f>
        <v/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47"/>
      <c r="AH74" s="118" t="s">
        <v>11</v>
      </c>
      <c r="AI74" s="120" t="s">
        <v>12</v>
      </c>
      <c r="AK74" s="144" t="s">
        <v>2</v>
      </c>
      <c r="AL74" s="27" t="s">
        <v>15</v>
      </c>
      <c r="AM74" s="29">
        <f>COUNTIF(C80:AG80,"")+COUNTIF(C80:AG80,"○")</f>
        <v>0</v>
      </c>
    </row>
    <row r="75" spans="1:61" ht="14.25" thickBot="1" x14ac:dyDescent="0.2">
      <c r="B75" s="5" t="s">
        <v>1</v>
      </c>
      <c r="C75" s="21">
        <f>EDATE(C65,1)</f>
        <v>180</v>
      </c>
      <c r="D75" s="21">
        <f>C75+1</f>
        <v>181</v>
      </c>
      <c r="E75" s="21">
        <f t="shared" ref="E75:AD75" si="14">D75+1</f>
        <v>182</v>
      </c>
      <c r="F75" s="21">
        <f t="shared" si="14"/>
        <v>183</v>
      </c>
      <c r="G75" s="21">
        <f t="shared" si="14"/>
        <v>184</v>
      </c>
      <c r="H75" s="21">
        <f t="shared" si="14"/>
        <v>185</v>
      </c>
      <c r="I75" s="21">
        <f t="shared" si="14"/>
        <v>186</v>
      </c>
      <c r="J75" s="21">
        <f t="shared" si="14"/>
        <v>187</v>
      </c>
      <c r="K75" s="21">
        <f t="shared" si="14"/>
        <v>188</v>
      </c>
      <c r="L75" s="21">
        <f t="shared" si="14"/>
        <v>189</v>
      </c>
      <c r="M75" s="21">
        <f t="shared" si="14"/>
        <v>190</v>
      </c>
      <c r="N75" s="21">
        <f t="shared" si="14"/>
        <v>191</v>
      </c>
      <c r="O75" s="21">
        <f t="shared" si="14"/>
        <v>192</v>
      </c>
      <c r="P75" s="21">
        <f t="shared" si="14"/>
        <v>193</v>
      </c>
      <c r="Q75" s="21">
        <f t="shared" si="14"/>
        <v>194</v>
      </c>
      <c r="R75" s="21">
        <f t="shared" si="14"/>
        <v>195</v>
      </c>
      <c r="S75" s="21">
        <f t="shared" si="14"/>
        <v>196</v>
      </c>
      <c r="T75" s="21">
        <f t="shared" si="14"/>
        <v>197</v>
      </c>
      <c r="U75" s="21">
        <f t="shared" si="14"/>
        <v>198</v>
      </c>
      <c r="V75" s="21">
        <f t="shared" si="14"/>
        <v>199</v>
      </c>
      <c r="W75" s="21">
        <f t="shared" si="14"/>
        <v>200</v>
      </c>
      <c r="X75" s="21">
        <f t="shared" si="14"/>
        <v>201</v>
      </c>
      <c r="Y75" s="21">
        <f t="shared" si="14"/>
        <v>202</v>
      </c>
      <c r="Z75" s="21">
        <f t="shared" si="14"/>
        <v>203</v>
      </c>
      <c r="AA75" s="21">
        <f t="shared" si="14"/>
        <v>204</v>
      </c>
      <c r="AB75" s="21">
        <f t="shared" si="14"/>
        <v>205</v>
      </c>
      <c r="AC75" s="21">
        <f t="shared" si="14"/>
        <v>206</v>
      </c>
      <c r="AD75" s="21">
        <f t="shared" si="14"/>
        <v>207</v>
      </c>
      <c r="AE75" s="21">
        <f t="shared" ref="AE75" si="15">AD75+1</f>
        <v>208</v>
      </c>
      <c r="AF75" s="21">
        <f t="shared" ref="AF75" si="16">AE75+1</f>
        <v>209</v>
      </c>
      <c r="AG75" s="21">
        <f t="shared" ref="AG75" si="17">AF75+1</f>
        <v>210</v>
      </c>
      <c r="AH75" s="119"/>
      <c r="AI75" s="121"/>
      <c r="AK75" s="145"/>
      <c r="AL75" s="27" t="s">
        <v>23</v>
      </c>
      <c r="AM75" s="54">
        <f>COUNTIF(C80:AG80,"○")</f>
        <v>0</v>
      </c>
      <c r="AN75" t="s">
        <v>59</v>
      </c>
    </row>
    <row r="76" spans="1:61" ht="14.25" thickBot="1" x14ac:dyDescent="0.2">
      <c r="B76" s="5" t="s">
        <v>4</v>
      </c>
      <c r="C76" s="86" t="str">
        <f>TEXT(WEEKDAY(+C75),"aaa")</f>
        <v>木</v>
      </c>
      <c r="D76" s="86" t="str">
        <f t="shared" ref="D76:AD76" si="18">TEXT(WEEKDAY(+D75),"aaa")</f>
        <v>金</v>
      </c>
      <c r="E76" s="86" t="str">
        <f t="shared" si="18"/>
        <v>土</v>
      </c>
      <c r="F76" s="86" t="str">
        <f t="shared" si="18"/>
        <v>日</v>
      </c>
      <c r="G76" s="86" t="str">
        <f t="shared" si="18"/>
        <v>月</v>
      </c>
      <c r="H76" s="86" t="str">
        <f t="shared" si="18"/>
        <v>火</v>
      </c>
      <c r="I76" s="86" t="str">
        <f t="shared" si="18"/>
        <v>水</v>
      </c>
      <c r="J76" s="86" t="str">
        <f t="shared" si="18"/>
        <v>木</v>
      </c>
      <c r="K76" s="86" t="str">
        <f t="shared" si="18"/>
        <v>金</v>
      </c>
      <c r="L76" s="86" t="str">
        <f t="shared" si="18"/>
        <v>土</v>
      </c>
      <c r="M76" s="86" t="str">
        <f t="shared" si="18"/>
        <v>日</v>
      </c>
      <c r="N76" s="86" t="str">
        <f t="shared" si="18"/>
        <v>月</v>
      </c>
      <c r="O76" s="86" t="str">
        <f t="shared" si="18"/>
        <v>火</v>
      </c>
      <c r="P76" s="86" t="str">
        <f t="shared" si="18"/>
        <v>水</v>
      </c>
      <c r="Q76" s="86" t="str">
        <f t="shared" si="18"/>
        <v>木</v>
      </c>
      <c r="R76" s="86" t="str">
        <f t="shared" si="18"/>
        <v>金</v>
      </c>
      <c r="S76" s="86" t="str">
        <f t="shared" si="18"/>
        <v>土</v>
      </c>
      <c r="T76" s="86" t="str">
        <f t="shared" si="18"/>
        <v>日</v>
      </c>
      <c r="U76" s="86" t="str">
        <f t="shared" si="18"/>
        <v>月</v>
      </c>
      <c r="V76" s="86" t="str">
        <f t="shared" si="18"/>
        <v>火</v>
      </c>
      <c r="W76" s="86" t="str">
        <f t="shared" si="18"/>
        <v>水</v>
      </c>
      <c r="X76" s="86" t="str">
        <f t="shared" si="18"/>
        <v>木</v>
      </c>
      <c r="Y76" s="86" t="str">
        <f t="shared" si="18"/>
        <v>金</v>
      </c>
      <c r="Z76" s="86" t="str">
        <f t="shared" si="18"/>
        <v>土</v>
      </c>
      <c r="AA76" s="86" t="str">
        <f t="shared" si="18"/>
        <v>日</v>
      </c>
      <c r="AB76" s="86" t="str">
        <f t="shared" si="18"/>
        <v>月</v>
      </c>
      <c r="AC76" s="86" t="str">
        <f t="shared" si="18"/>
        <v>火</v>
      </c>
      <c r="AD76" s="86" t="str">
        <f t="shared" si="18"/>
        <v>水</v>
      </c>
      <c r="AE76" s="86" t="str">
        <f t="shared" ref="AE76:AG76" si="19">TEXT(WEEKDAY(+AE75),"aaa")</f>
        <v>木</v>
      </c>
      <c r="AF76" s="86" t="str">
        <f t="shared" si="19"/>
        <v>金</v>
      </c>
      <c r="AG76" s="86" t="str">
        <f t="shared" si="19"/>
        <v>土</v>
      </c>
      <c r="AH76" s="119"/>
      <c r="AI76" s="121"/>
      <c r="AK76" s="145"/>
      <c r="AL76" s="27" t="s">
        <v>24</v>
      </c>
      <c r="AM76" s="56" t="str">
        <f>IFERROR(+AM75/AM74,"")</f>
        <v/>
      </c>
      <c r="AN76" s="31" t="str">
        <f>IF(AM76="","",IF(AM76&gt;=0.285,"達成",IF(AM75&gt;=AM77,"達成","未達成")))</f>
        <v/>
      </c>
    </row>
    <row r="77" spans="1:61" x14ac:dyDescent="0.15">
      <c r="B77" s="133" t="s">
        <v>5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5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5"/>
      <c r="AA77" s="122"/>
      <c r="AB77" s="122"/>
      <c r="AC77" s="122"/>
      <c r="AD77" s="122"/>
      <c r="AE77" s="136"/>
      <c r="AF77" s="136"/>
      <c r="AG77" s="136"/>
      <c r="AH77" s="119"/>
      <c r="AI77" s="121"/>
      <c r="AK77" s="146"/>
      <c r="AL77" s="27" t="s">
        <v>54</v>
      </c>
      <c r="AM77" s="90">
        <f>COUNTIF(C76:AG76,"土")+COUNTIF(C76:AG76,"日")-COUNTIFS(C76:AG76,"土",C80:AG80,AB71)-COUNTIFS(C76:AG76,"日",C80:AG80,AB71)</f>
        <v>0</v>
      </c>
    </row>
    <row r="78" spans="1:61" x14ac:dyDescent="0.15">
      <c r="B78" s="134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6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6"/>
      <c r="AA78" s="123"/>
      <c r="AB78" s="123"/>
      <c r="AC78" s="123"/>
      <c r="AD78" s="123"/>
      <c r="AE78" s="137"/>
      <c r="AF78" s="137"/>
      <c r="AG78" s="137"/>
      <c r="AH78" s="119"/>
      <c r="AI78" s="121"/>
      <c r="AK78" s="139" t="s">
        <v>3</v>
      </c>
      <c r="AL78" s="28" t="s">
        <v>15</v>
      </c>
      <c r="AM78" s="55">
        <f>COUNTIF(C81:AG81,"")+COUNTIF(C81:AG81,"●")</f>
        <v>0</v>
      </c>
      <c r="AN78" s="80"/>
    </row>
    <row r="79" spans="1:61" s="1" customFormat="1" ht="39.950000000000003" customHeight="1" thickBot="1" x14ac:dyDescent="0.2">
      <c r="B79" s="135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7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7"/>
      <c r="AA79" s="124"/>
      <c r="AB79" s="124"/>
      <c r="AC79" s="124"/>
      <c r="AD79" s="124"/>
      <c r="AE79" s="138"/>
      <c r="AF79" s="138"/>
      <c r="AG79" s="138"/>
      <c r="AH79" s="119"/>
      <c r="AI79" s="121"/>
      <c r="AK79" s="140"/>
      <c r="AL79" s="27" t="s">
        <v>23</v>
      </c>
      <c r="AM79" s="55">
        <f>COUNTIF(C81:AG81,"●")</f>
        <v>0</v>
      </c>
      <c r="AN79" s="93" t="s">
        <v>59</v>
      </c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</row>
    <row r="80" spans="1:61" s="20" customFormat="1" ht="14.25" thickBot="1" x14ac:dyDescent="0.2">
      <c r="B80" s="5" t="s">
        <v>2</v>
      </c>
      <c r="C80" s="86" t="s">
        <v>26</v>
      </c>
      <c r="D80" s="86" t="s">
        <v>26</v>
      </c>
      <c r="E80" s="86" t="s">
        <v>26</v>
      </c>
      <c r="F80" s="86" t="s">
        <v>26</v>
      </c>
      <c r="G80" s="86" t="s">
        <v>26</v>
      </c>
      <c r="H80" s="86" t="s">
        <v>26</v>
      </c>
      <c r="I80" s="86" t="s">
        <v>26</v>
      </c>
      <c r="J80" s="86" t="s">
        <v>26</v>
      </c>
      <c r="K80" s="86" t="s">
        <v>26</v>
      </c>
      <c r="L80" s="86" t="s">
        <v>26</v>
      </c>
      <c r="M80" s="86" t="s">
        <v>26</v>
      </c>
      <c r="N80" s="86" t="s">
        <v>26</v>
      </c>
      <c r="O80" s="86" t="s">
        <v>26</v>
      </c>
      <c r="P80" s="86" t="s">
        <v>26</v>
      </c>
      <c r="Q80" s="86" t="s">
        <v>26</v>
      </c>
      <c r="R80" s="86" t="s">
        <v>26</v>
      </c>
      <c r="S80" s="86" t="s">
        <v>26</v>
      </c>
      <c r="T80" s="86" t="s">
        <v>26</v>
      </c>
      <c r="U80" s="86" t="s">
        <v>26</v>
      </c>
      <c r="V80" s="86" t="s">
        <v>26</v>
      </c>
      <c r="W80" s="86" t="s">
        <v>26</v>
      </c>
      <c r="X80" s="86" t="s">
        <v>26</v>
      </c>
      <c r="Y80" s="86" t="s">
        <v>26</v>
      </c>
      <c r="Z80" s="86" t="s">
        <v>26</v>
      </c>
      <c r="AA80" s="86" t="s">
        <v>26</v>
      </c>
      <c r="AB80" s="86" t="s">
        <v>26</v>
      </c>
      <c r="AC80" s="86" t="s">
        <v>26</v>
      </c>
      <c r="AD80" s="86" t="s">
        <v>26</v>
      </c>
      <c r="AE80" s="86" t="s">
        <v>26</v>
      </c>
      <c r="AF80" s="86" t="s">
        <v>26</v>
      </c>
      <c r="AG80" s="86" t="s">
        <v>26</v>
      </c>
      <c r="AH80" s="8">
        <f>COUNTIF(C80:AD80,"○")</f>
        <v>0</v>
      </c>
      <c r="AI80" s="10">
        <f>+AH80+AI70</f>
        <v>0</v>
      </c>
      <c r="AK80" s="140"/>
      <c r="AL80" s="27" t="s">
        <v>24</v>
      </c>
      <c r="AM80" s="56" t="str">
        <f>IFERROR(+AM79/AM78,"")</f>
        <v/>
      </c>
      <c r="AN80" s="31" t="str">
        <f>IF(AM80="","",IF(AM80&gt;=0.285,"達成",IF(AM79&gt;=AM81,"達成","未達成")))</f>
        <v/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</row>
    <row r="81" spans="1:61" s="20" customFormat="1" ht="14.25" thickBot="1" x14ac:dyDescent="0.2">
      <c r="B81" s="6" t="s">
        <v>3</v>
      </c>
      <c r="C81" s="14" t="s">
        <v>26</v>
      </c>
      <c r="D81" s="14" t="s">
        <v>26</v>
      </c>
      <c r="E81" s="14" t="s">
        <v>26</v>
      </c>
      <c r="F81" s="14" t="s">
        <v>26</v>
      </c>
      <c r="G81" s="14" t="s">
        <v>26</v>
      </c>
      <c r="H81" s="14" t="s">
        <v>26</v>
      </c>
      <c r="I81" s="14" t="s">
        <v>26</v>
      </c>
      <c r="J81" s="14" t="s">
        <v>26</v>
      </c>
      <c r="K81" s="14" t="s">
        <v>26</v>
      </c>
      <c r="L81" s="14" t="s">
        <v>26</v>
      </c>
      <c r="M81" s="14" t="s">
        <v>26</v>
      </c>
      <c r="N81" s="14" t="s">
        <v>26</v>
      </c>
      <c r="O81" s="14" t="s">
        <v>26</v>
      </c>
      <c r="P81" s="14" t="s">
        <v>26</v>
      </c>
      <c r="Q81" s="14" t="s">
        <v>26</v>
      </c>
      <c r="R81" s="14" t="s">
        <v>26</v>
      </c>
      <c r="S81" s="14" t="s">
        <v>26</v>
      </c>
      <c r="T81" s="14" t="s">
        <v>26</v>
      </c>
      <c r="U81" s="14" t="s">
        <v>26</v>
      </c>
      <c r="V81" s="14" t="s">
        <v>26</v>
      </c>
      <c r="W81" s="14" t="s">
        <v>26</v>
      </c>
      <c r="X81" s="14" t="s">
        <v>26</v>
      </c>
      <c r="Y81" s="14" t="s">
        <v>26</v>
      </c>
      <c r="Z81" s="14" t="s">
        <v>26</v>
      </c>
      <c r="AA81" s="14" t="s">
        <v>26</v>
      </c>
      <c r="AB81" s="14" t="s">
        <v>26</v>
      </c>
      <c r="AC81" s="14" t="s">
        <v>26</v>
      </c>
      <c r="AD81" s="14" t="s">
        <v>26</v>
      </c>
      <c r="AE81" s="14" t="s">
        <v>26</v>
      </c>
      <c r="AF81" s="14" t="s">
        <v>26</v>
      </c>
      <c r="AG81" s="14" t="s">
        <v>26</v>
      </c>
      <c r="AH81" s="9">
        <f>COUNTIF(C81:AD81,"●")</f>
        <v>0</v>
      </c>
      <c r="AI81" s="11">
        <f>+AH81+AI71</f>
        <v>0</v>
      </c>
      <c r="AK81" s="140"/>
      <c r="AL81" s="94" t="s">
        <v>54</v>
      </c>
      <c r="AM81" s="98">
        <f>AM77</f>
        <v>0</v>
      </c>
      <c r="AN81" s="91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</row>
    <row r="82" spans="1:61" s="20" customFormat="1" ht="14.25" thickBot="1" x14ac:dyDescent="0.2">
      <c r="B82" s="6" t="s">
        <v>40</v>
      </c>
      <c r="C82" s="14" t="s">
        <v>26</v>
      </c>
      <c r="D82" s="14" t="s">
        <v>26</v>
      </c>
      <c r="E82" s="14" t="s">
        <v>26</v>
      </c>
      <c r="F82" s="14" t="s">
        <v>26</v>
      </c>
      <c r="G82" s="14" t="s">
        <v>26</v>
      </c>
      <c r="H82" s="14" t="s">
        <v>26</v>
      </c>
      <c r="I82" s="14" t="s">
        <v>26</v>
      </c>
      <c r="J82" s="14" t="s">
        <v>26</v>
      </c>
      <c r="K82" s="14" t="s">
        <v>26</v>
      </c>
      <c r="L82" s="14" t="s">
        <v>26</v>
      </c>
      <c r="M82" s="14" t="s">
        <v>26</v>
      </c>
      <c r="N82" s="14" t="s">
        <v>26</v>
      </c>
      <c r="O82" s="14" t="s">
        <v>26</v>
      </c>
      <c r="P82" s="14" t="s">
        <v>26</v>
      </c>
      <c r="Q82" s="14" t="s">
        <v>26</v>
      </c>
      <c r="R82" s="14" t="s">
        <v>26</v>
      </c>
      <c r="S82" s="14" t="s">
        <v>26</v>
      </c>
      <c r="T82" s="14" t="s">
        <v>26</v>
      </c>
      <c r="U82" s="14" t="s">
        <v>26</v>
      </c>
      <c r="V82" s="14" t="s">
        <v>26</v>
      </c>
      <c r="W82" s="14" t="s">
        <v>26</v>
      </c>
      <c r="X82" s="14" t="s">
        <v>26</v>
      </c>
      <c r="Y82" s="14" t="s">
        <v>26</v>
      </c>
      <c r="Z82" s="14" t="s">
        <v>26</v>
      </c>
      <c r="AA82" s="14" t="s">
        <v>26</v>
      </c>
      <c r="AB82" s="14" t="s">
        <v>26</v>
      </c>
      <c r="AC82" s="14" t="s">
        <v>26</v>
      </c>
      <c r="AD82" s="14" t="s">
        <v>26</v>
      </c>
      <c r="AE82" s="14" t="s">
        <v>26</v>
      </c>
      <c r="AF82" s="14" t="s">
        <v>26</v>
      </c>
      <c r="AG82" s="14" t="s">
        <v>26</v>
      </c>
      <c r="AH82" s="142"/>
      <c r="AI82" s="143"/>
      <c r="AK82" s="141"/>
      <c r="AL82" s="96" t="s">
        <v>42</v>
      </c>
      <c r="AM82" s="97"/>
      <c r="AN82" s="80"/>
      <c r="AO82" s="76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</row>
    <row r="83" spans="1:61" ht="14.25" thickBot="1" x14ac:dyDescent="0.2"/>
    <row r="84" spans="1:61" ht="13.5" customHeight="1" x14ac:dyDescent="0.15">
      <c r="A84" s="73"/>
      <c r="B84" s="4" t="s">
        <v>0</v>
      </c>
      <c r="C84" s="115" t="str">
        <f>IF($G$7="","",EDATE(C74,1))</f>
        <v/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8" t="s">
        <v>11</v>
      </c>
      <c r="AI84" s="120" t="s">
        <v>12</v>
      </c>
      <c r="AK84" s="144" t="s">
        <v>2</v>
      </c>
      <c r="AL84" s="27" t="s">
        <v>15</v>
      </c>
      <c r="AM84" s="29">
        <f>COUNTIF(C90:AG90,"")+COUNTIF(C90:AG90,"○")</f>
        <v>0</v>
      </c>
    </row>
    <row r="85" spans="1:61" ht="14.25" thickBot="1" x14ac:dyDescent="0.2">
      <c r="B85" s="5" t="s">
        <v>1</v>
      </c>
      <c r="C85" s="21">
        <f>EDATE(C75,1)</f>
        <v>210</v>
      </c>
      <c r="D85" s="21">
        <f>C85+1</f>
        <v>211</v>
      </c>
      <c r="E85" s="21">
        <f t="shared" ref="E85:AG85" si="20">D85+1</f>
        <v>212</v>
      </c>
      <c r="F85" s="21">
        <f t="shared" si="20"/>
        <v>213</v>
      </c>
      <c r="G85" s="21">
        <f t="shared" si="20"/>
        <v>214</v>
      </c>
      <c r="H85" s="21">
        <f t="shared" si="20"/>
        <v>215</v>
      </c>
      <c r="I85" s="21">
        <f t="shared" si="20"/>
        <v>216</v>
      </c>
      <c r="J85" s="21">
        <f t="shared" si="20"/>
        <v>217</v>
      </c>
      <c r="K85" s="21">
        <f t="shared" si="20"/>
        <v>218</v>
      </c>
      <c r="L85" s="21">
        <f t="shared" si="20"/>
        <v>219</v>
      </c>
      <c r="M85" s="21">
        <f t="shared" si="20"/>
        <v>220</v>
      </c>
      <c r="N85" s="21">
        <f t="shared" si="20"/>
        <v>221</v>
      </c>
      <c r="O85" s="21">
        <f t="shared" si="20"/>
        <v>222</v>
      </c>
      <c r="P85" s="21">
        <f t="shared" si="20"/>
        <v>223</v>
      </c>
      <c r="Q85" s="21">
        <f t="shared" si="20"/>
        <v>224</v>
      </c>
      <c r="R85" s="21">
        <f t="shared" si="20"/>
        <v>225</v>
      </c>
      <c r="S85" s="21">
        <f t="shared" si="20"/>
        <v>226</v>
      </c>
      <c r="T85" s="21">
        <f t="shared" si="20"/>
        <v>227</v>
      </c>
      <c r="U85" s="21">
        <f t="shared" si="20"/>
        <v>228</v>
      </c>
      <c r="V85" s="21">
        <f t="shared" si="20"/>
        <v>229</v>
      </c>
      <c r="W85" s="21">
        <f t="shared" si="20"/>
        <v>230</v>
      </c>
      <c r="X85" s="21">
        <f t="shared" si="20"/>
        <v>231</v>
      </c>
      <c r="Y85" s="21">
        <f t="shared" si="20"/>
        <v>232</v>
      </c>
      <c r="Z85" s="21">
        <f t="shared" si="20"/>
        <v>233</v>
      </c>
      <c r="AA85" s="21">
        <f t="shared" si="20"/>
        <v>234</v>
      </c>
      <c r="AB85" s="21">
        <f t="shared" si="20"/>
        <v>235</v>
      </c>
      <c r="AC85" s="21">
        <f t="shared" si="20"/>
        <v>236</v>
      </c>
      <c r="AD85" s="21">
        <f t="shared" si="20"/>
        <v>237</v>
      </c>
      <c r="AE85" s="21">
        <f t="shared" si="20"/>
        <v>238</v>
      </c>
      <c r="AF85" s="21">
        <f t="shared" si="20"/>
        <v>239</v>
      </c>
      <c r="AG85" s="21">
        <f t="shared" si="20"/>
        <v>240</v>
      </c>
      <c r="AH85" s="119"/>
      <c r="AI85" s="121"/>
      <c r="AK85" s="145"/>
      <c r="AL85" s="27" t="s">
        <v>23</v>
      </c>
      <c r="AM85" s="54">
        <f>COUNTIF(C90:AG90,"○")</f>
        <v>0</v>
      </c>
      <c r="AN85" t="s">
        <v>59</v>
      </c>
    </row>
    <row r="86" spans="1:61" ht="14.25" thickBot="1" x14ac:dyDescent="0.2">
      <c r="B86" s="5" t="s">
        <v>4</v>
      </c>
      <c r="C86" s="86" t="str">
        <f>TEXT(WEEKDAY(+C85),"aaa")</f>
        <v>土</v>
      </c>
      <c r="D86" s="86" t="str">
        <f t="shared" ref="D86:AG86" si="21">TEXT(WEEKDAY(+D85),"aaa")</f>
        <v>日</v>
      </c>
      <c r="E86" s="86" t="str">
        <f t="shared" si="21"/>
        <v>月</v>
      </c>
      <c r="F86" s="86" t="str">
        <f t="shared" si="21"/>
        <v>火</v>
      </c>
      <c r="G86" s="86" t="str">
        <f t="shared" si="21"/>
        <v>水</v>
      </c>
      <c r="H86" s="86" t="str">
        <f t="shared" si="21"/>
        <v>木</v>
      </c>
      <c r="I86" s="86" t="str">
        <f t="shared" si="21"/>
        <v>金</v>
      </c>
      <c r="J86" s="86" t="str">
        <f t="shared" si="21"/>
        <v>土</v>
      </c>
      <c r="K86" s="86" t="str">
        <f t="shared" si="21"/>
        <v>日</v>
      </c>
      <c r="L86" s="86" t="str">
        <f t="shared" si="21"/>
        <v>月</v>
      </c>
      <c r="M86" s="86" t="str">
        <f t="shared" si="21"/>
        <v>火</v>
      </c>
      <c r="N86" s="86" t="str">
        <f t="shared" si="21"/>
        <v>水</v>
      </c>
      <c r="O86" s="86" t="str">
        <f t="shared" si="21"/>
        <v>木</v>
      </c>
      <c r="P86" s="86" t="str">
        <f t="shared" si="21"/>
        <v>金</v>
      </c>
      <c r="Q86" s="86" t="str">
        <f t="shared" si="21"/>
        <v>土</v>
      </c>
      <c r="R86" s="86" t="str">
        <f t="shared" si="21"/>
        <v>日</v>
      </c>
      <c r="S86" s="86" t="str">
        <f t="shared" si="21"/>
        <v>月</v>
      </c>
      <c r="T86" s="86" t="str">
        <f t="shared" si="21"/>
        <v>火</v>
      </c>
      <c r="U86" s="86" t="str">
        <f t="shared" si="21"/>
        <v>水</v>
      </c>
      <c r="V86" s="86" t="str">
        <f t="shared" si="21"/>
        <v>木</v>
      </c>
      <c r="W86" s="86" t="str">
        <f t="shared" si="21"/>
        <v>金</v>
      </c>
      <c r="X86" s="86" t="str">
        <f t="shared" si="21"/>
        <v>土</v>
      </c>
      <c r="Y86" s="86" t="str">
        <f t="shared" si="21"/>
        <v>日</v>
      </c>
      <c r="Z86" s="86" t="str">
        <f t="shared" si="21"/>
        <v>月</v>
      </c>
      <c r="AA86" s="86" t="str">
        <f t="shared" si="21"/>
        <v>火</v>
      </c>
      <c r="AB86" s="86" t="str">
        <f t="shared" si="21"/>
        <v>水</v>
      </c>
      <c r="AC86" s="86" t="str">
        <f t="shared" si="21"/>
        <v>木</v>
      </c>
      <c r="AD86" s="86" t="str">
        <f t="shared" si="21"/>
        <v>金</v>
      </c>
      <c r="AE86" s="86" t="str">
        <f t="shared" si="21"/>
        <v>土</v>
      </c>
      <c r="AF86" s="86" t="str">
        <f t="shared" si="21"/>
        <v>日</v>
      </c>
      <c r="AG86" s="86" t="str">
        <f t="shared" si="21"/>
        <v>月</v>
      </c>
      <c r="AH86" s="119"/>
      <c r="AI86" s="121"/>
      <c r="AK86" s="145"/>
      <c r="AL86" s="27" t="s">
        <v>24</v>
      </c>
      <c r="AM86" s="56" t="str">
        <f>IFERROR(+AM85/AM84,"")</f>
        <v/>
      </c>
      <c r="AN86" s="31" t="str">
        <f>IF(AM86="","",IF(AM86&gt;=0.285,"達成",IF(AM85&gt;=AM87,"達成","未達成")))</f>
        <v/>
      </c>
    </row>
    <row r="87" spans="1:61" x14ac:dyDescent="0.15">
      <c r="B87" s="133" t="s">
        <v>5</v>
      </c>
      <c r="C87" s="122"/>
      <c r="D87" s="122"/>
      <c r="E87" s="122"/>
      <c r="F87" s="136"/>
      <c r="G87" s="136"/>
      <c r="H87" s="154"/>
      <c r="I87" s="136"/>
      <c r="J87" s="136"/>
      <c r="K87" s="136"/>
      <c r="L87" s="136"/>
      <c r="M87" s="136"/>
      <c r="N87" s="154"/>
      <c r="O87" s="136"/>
      <c r="P87" s="136"/>
      <c r="Q87" s="136"/>
      <c r="R87" s="136"/>
      <c r="S87" s="136"/>
      <c r="T87" s="136"/>
      <c r="U87" s="136"/>
      <c r="V87" s="136"/>
      <c r="W87" s="136"/>
      <c r="X87" s="153"/>
      <c r="Y87" s="136"/>
      <c r="Z87" s="150"/>
      <c r="AA87" s="136"/>
      <c r="AB87" s="136"/>
      <c r="AC87" s="136"/>
      <c r="AD87" s="136"/>
      <c r="AE87" s="136"/>
      <c r="AF87" s="136"/>
      <c r="AG87" s="136"/>
      <c r="AH87" s="119"/>
      <c r="AI87" s="121"/>
      <c r="AK87" s="146"/>
      <c r="AL87" s="27" t="s">
        <v>54</v>
      </c>
      <c r="AM87" s="90">
        <f>COUNTIF(C86:AG86,"土")+COUNTIF(C86:AG86,"日")-COUNTIFS(C86:AG86,"土",C90:AG90,AB81)-COUNTIFS(C86:AG86,"日",C90:AG90,AB81)</f>
        <v>0</v>
      </c>
    </row>
    <row r="88" spans="1:61" x14ac:dyDescent="0.15">
      <c r="B88" s="134"/>
      <c r="C88" s="123"/>
      <c r="D88" s="123"/>
      <c r="E88" s="123"/>
      <c r="F88" s="137"/>
      <c r="G88" s="137"/>
      <c r="H88" s="155"/>
      <c r="I88" s="137"/>
      <c r="J88" s="137"/>
      <c r="K88" s="137"/>
      <c r="L88" s="137"/>
      <c r="M88" s="137"/>
      <c r="N88" s="155"/>
      <c r="O88" s="137"/>
      <c r="P88" s="137"/>
      <c r="Q88" s="137"/>
      <c r="R88" s="137"/>
      <c r="S88" s="137"/>
      <c r="T88" s="137"/>
      <c r="U88" s="137"/>
      <c r="V88" s="137"/>
      <c r="W88" s="137"/>
      <c r="X88" s="151"/>
      <c r="Y88" s="137"/>
      <c r="Z88" s="151"/>
      <c r="AA88" s="137"/>
      <c r="AB88" s="137"/>
      <c r="AC88" s="137"/>
      <c r="AD88" s="137"/>
      <c r="AE88" s="137"/>
      <c r="AF88" s="137"/>
      <c r="AG88" s="137"/>
      <c r="AH88" s="119"/>
      <c r="AI88" s="121"/>
      <c r="AK88" s="139" t="s">
        <v>3</v>
      </c>
      <c r="AL88" s="28" t="s">
        <v>15</v>
      </c>
      <c r="AM88" s="55">
        <f>COUNTIF(C91:AG91,"")+COUNTIF(C91:AG91,"●")</f>
        <v>0</v>
      </c>
      <c r="AN88" s="80"/>
    </row>
    <row r="89" spans="1:61" s="1" customFormat="1" ht="39.950000000000003" customHeight="1" thickBot="1" x14ac:dyDescent="0.2">
      <c r="B89" s="135"/>
      <c r="C89" s="124"/>
      <c r="D89" s="124"/>
      <c r="E89" s="124"/>
      <c r="F89" s="138"/>
      <c r="G89" s="138"/>
      <c r="H89" s="156"/>
      <c r="I89" s="138"/>
      <c r="J89" s="138"/>
      <c r="K89" s="138"/>
      <c r="L89" s="138"/>
      <c r="M89" s="138"/>
      <c r="N89" s="156"/>
      <c r="O89" s="138"/>
      <c r="P89" s="138"/>
      <c r="Q89" s="138"/>
      <c r="R89" s="138"/>
      <c r="S89" s="138"/>
      <c r="T89" s="138"/>
      <c r="U89" s="138"/>
      <c r="V89" s="138"/>
      <c r="W89" s="138"/>
      <c r="X89" s="152"/>
      <c r="Y89" s="138"/>
      <c r="Z89" s="152"/>
      <c r="AA89" s="138"/>
      <c r="AB89" s="138"/>
      <c r="AC89" s="138"/>
      <c r="AD89" s="138"/>
      <c r="AE89" s="138"/>
      <c r="AF89" s="138"/>
      <c r="AG89" s="138"/>
      <c r="AH89" s="119"/>
      <c r="AI89" s="121"/>
      <c r="AK89" s="140"/>
      <c r="AL89" s="27" t="s">
        <v>23</v>
      </c>
      <c r="AM89" s="55">
        <f>COUNTIF(C91:AG91,"●")</f>
        <v>0</v>
      </c>
      <c r="AN89" s="93" t="s">
        <v>59</v>
      </c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</row>
    <row r="90" spans="1:61" s="20" customFormat="1" ht="14.25" thickBot="1" x14ac:dyDescent="0.2">
      <c r="B90" s="5" t="s">
        <v>2</v>
      </c>
      <c r="C90" s="86" t="s">
        <v>26</v>
      </c>
      <c r="D90" s="86" t="s">
        <v>26</v>
      </c>
      <c r="E90" s="86" t="s">
        <v>26</v>
      </c>
      <c r="F90" s="86" t="s">
        <v>26</v>
      </c>
      <c r="G90" s="86" t="s">
        <v>26</v>
      </c>
      <c r="H90" s="86" t="s">
        <v>26</v>
      </c>
      <c r="I90" s="86" t="s">
        <v>26</v>
      </c>
      <c r="J90" s="86" t="s">
        <v>26</v>
      </c>
      <c r="K90" s="86" t="s">
        <v>26</v>
      </c>
      <c r="L90" s="86" t="s">
        <v>26</v>
      </c>
      <c r="M90" s="86" t="s">
        <v>26</v>
      </c>
      <c r="N90" s="86" t="s">
        <v>26</v>
      </c>
      <c r="O90" s="86" t="s">
        <v>26</v>
      </c>
      <c r="P90" s="86" t="s">
        <v>26</v>
      </c>
      <c r="Q90" s="86" t="s">
        <v>26</v>
      </c>
      <c r="R90" s="86" t="s">
        <v>26</v>
      </c>
      <c r="S90" s="86" t="s">
        <v>26</v>
      </c>
      <c r="T90" s="86" t="s">
        <v>26</v>
      </c>
      <c r="U90" s="86" t="s">
        <v>26</v>
      </c>
      <c r="V90" s="86" t="s">
        <v>26</v>
      </c>
      <c r="W90" s="86" t="s">
        <v>26</v>
      </c>
      <c r="X90" s="86" t="s">
        <v>26</v>
      </c>
      <c r="Y90" s="86" t="s">
        <v>26</v>
      </c>
      <c r="Z90" s="86" t="s">
        <v>26</v>
      </c>
      <c r="AA90" s="86" t="s">
        <v>26</v>
      </c>
      <c r="AB90" s="86" t="s">
        <v>26</v>
      </c>
      <c r="AC90" s="86" t="s">
        <v>26</v>
      </c>
      <c r="AD90" s="86" t="s">
        <v>26</v>
      </c>
      <c r="AE90" s="86" t="s">
        <v>26</v>
      </c>
      <c r="AF90" s="86" t="s">
        <v>26</v>
      </c>
      <c r="AG90" s="86" t="s">
        <v>26</v>
      </c>
      <c r="AH90" s="8">
        <f>COUNTIF(C90:AG90,"○")</f>
        <v>0</v>
      </c>
      <c r="AI90" s="10">
        <f>+AH90+AI80</f>
        <v>0</v>
      </c>
      <c r="AK90" s="140"/>
      <c r="AL90" s="27" t="s">
        <v>24</v>
      </c>
      <c r="AM90" s="56" t="str">
        <f>IFERROR(+AM89/AM88,"")</f>
        <v/>
      </c>
      <c r="AN90" s="31" t="str">
        <f>IF(AM90="","",IF(AM90&gt;=0.285,"達成",IF(AM89&gt;=AM91,"達成","未達成")))</f>
        <v/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</row>
    <row r="91" spans="1:61" s="20" customFormat="1" ht="14.25" thickBot="1" x14ac:dyDescent="0.2">
      <c r="B91" s="6" t="s">
        <v>3</v>
      </c>
      <c r="C91" s="14" t="s">
        <v>26</v>
      </c>
      <c r="D91" s="14" t="s">
        <v>26</v>
      </c>
      <c r="E91" s="14" t="s">
        <v>26</v>
      </c>
      <c r="F91" s="14" t="s">
        <v>26</v>
      </c>
      <c r="G91" s="14" t="s">
        <v>26</v>
      </c>
      <c r="H91" s="14" t="s">
        <v>26</v>
      </c>
      <c r="I91" s="14" t="s">
        <v>26</v>
      </c>
      <c r="J91" s="14" t="s">
        <v>26</v>
      </c>
      <c r="K91" s="14" t="s">
        <v>26</v>
      </c>
      <c r="L91" s="14" t="s">
        <v>26</v>
      </c>
      <c r="M91" s="14" t="s">
        <v>26</v>
      </c>
      <c r="N91" s="14" t="s">
        <v>26</v>
      </c>
      <c r="O91" s="14" t="s">
        <v>26</v>
      </c>
      <c r="P91" s="14" t="s">
        <v>26</v>
      </c>
      <c r="Q91" s="14" t="s">
        <v>26</v>
      </c>
      <c r="R91" s="14" t="s">
        <v>26</v>
      </c>
      <c r="S91" s="14" t="s">
        <v>26</v>
      </c>
      <c r="T91" s="14" t="s">
        <v>26</v>
      </c>
      <c r="U91" s="14" t="s">
        <v>26</v>
      </c>
      <c r="V91" s="14" t="s">
        <v>26</v>
      </c>
      <c r="W91" s="14" t="s">
        <v>26</v>
      </c>
      <c r="X91" s="14" t="s">
        <v>26</v>
      </c>
      <c r="Y91" s="14" t="s">
        <v>26</v>
      </c>
      <c r="Z91" s="14" t="s">
        <v>26</v>
      </c>
      <c r="AA91" s="14" t="s">
        <v>26</v>
      </c>
      <c r="AB91" s="14" t="s">
        <v>26</v>
      </c>
      <c r="AC91" s="14" t="s">
        <v>26</v>
      </c>
      <c r="AD91" s="14" t="s">
        <v>26</v>
      </c>
      <c r="AE91" s="14" t="s">
        <v>26</v>
      </c>
      <c r="AF91" s="14" t="s">
        <v>26</v>
      </c>
      <c r="AG91" s="14" t="s">
        <v>26</v>
      </c>
      <c r="AH91" s="9">
        <f>COUNTIF(C91:AG91,"●")</f>
        <v>0</v>
      </c>
      <c r="AI91" s="11">
        <f>+AH91+AI81</f>
        <v>0</v>
      </c>
      <c r="AK91" s="140"/>
      <c r="AL91" s="94" t="s">
        <v>54</v>
      </c>
      <c r="AM91" s="98">
        <f>AM87</f>
        <v>0</v>
      </c>
      <c r="AN91" s="91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</row>
    <row r="92" spans="1:61" s="20" customFormat="1" ht="14.25" thickBot="1" x14ac:dyDescent="0.2">
      <c r="B92" s="6" t="s">
        <v>40</v>
      </c>
      <c r="C92" s="14" t="s">
        <v>26</v>
      </c>
      <c r="D92" s="14" t="s">
        <v>26</v>
      </c>
      <c r="E92" s="14" t="s">
        <v>26</v>
      </c>
      <c r="F92" s="14" t="s">
        <v>26</v>
      </c>
      <c r="G92" s="14" t="s">
        <v>26</v>
      </c>
      <c r="H92" s="14" t="s">
        <v>26</v>
      </c>
      <c r="I92" s="14" t="s">
        <v>26</v>
      </c>
      <c r="J92" s="14" t="s">
        <v>26</v>
      </c>
      <c r="K92" s="14" t="s">
        <v>26</v>
      </c>
      <c r="L92" s="14" t="s">
        <v>26</v>
      </c>
      <c r="M92" s="14" t="s">
        <v>26</v>
      </c>
      <c r="N92" s="14" t="s">
        <v>26</v>
      </c>
      <c r="O92" s="14" t="s">
        <v>26</v>
      </c>
      <c r="P92" s="14" t="s">
        <v>26</v>
      </c>
      <c r="Q92" s="14" t="s">
        <v>26</v>
      </c>
      <c r="R92" s="14" t="s">
        <v>26</v>
      </c>
      <c r="S92" s="14" t="s">
        <v>26</v>
      </c>
      <c r="T92" s="14" t="s">
        <v>26</v>
      </c>
      <c r="U92" s="14" t="s">
        <v>26</v>
      </c>
      <c r="V92" s="14" t="s">
        <v>26</v>
      </c>
      <c r="W92" s="14" t="s">
        <v>26</v>
      </c>
      <c r="X92" s="14" t="s">
        <v>26</v>
      </c>
      <c r="Y92" s="14" t="s">
        <v>26</v>
      </c>
      <c r="Z92" s="14" t="s">
        <v>26</v>
      </c>
      <c r="AA92" s="14" t="s">
        <v>26</v>
      </c>
      <c r="AB92" s="14" t="s">
        <v>26</v>
      </c>
      <c r="AC92" s="14" t="s">
        <v>26</v>
      </c>
      <c r="AD92" s="14" t="s">
        <v>26</v>
      </c>
      <c r="AE92" s="14" t="s">
        <v>26</v>
      </c>
      <c r="AF92" s="14" t="s">
        <v>26</v>
      </c>
      <c r="AG92" s="14" t="s">
        <v>26</v>
      </c>
      <c r="AH92" s="142"/>
      <c r="AI92" s="143"/>
      <c r="AK92" s="141"/>
      <c r="AL92" s="96" t="s">
        <v>42</v>
      </c>
      <c r="AM92" s="97"/>
      <c r="AN92" s="80"/>
      <c r="AO92" s="76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</row>
    <row r="93" spans="1:61" ht="15" customHeight="1" thickBot="1" x14ac:dyDescent="0.2">
      <c r="AL93" s="101"/>
      <c r="AM93" s="101"/>
      <c r="AN93" s="101"/>
      <c r="AO93" s="101"/>
    </row>
    <row r="94" spans="1:61" ht="13.5" customHeight="1" x14ac:dyDescent="0.15">
      <c r="A94" s="73"/>
      <c r="B94" s="4" t="s">
        <v>0</v>
      </c>
      <c r="C94" s="115" t="str">
        <f>IF($G$7="","",EDATE(C84,1))</f>
        <v/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8" t="s">
        <v>11</v>
      </c>
      <c r="AI94" s="120" t="s">
        <v>12</v>
      </c>
      <c r="AK94" s="144" t="s">
        <v>2</v>
      </c>
      <c r="AL94" s="27" t="s">
        <v>15</v>
      </c>
      <c r="AM94" s="29">
        <f>COUNTIF(C100:AG100,"")+COUNTIF(C100:AG100,"○")</f>
        <v>0</v>
      </c>
    </row>
    <row r="95" spans="1:61" ht="14.25" thickBot="1" x14ac:dyDescent="0.2">
      <c r="B95" s="5" t="s">
        <v>1</v>
      </c>
      <c r="C95" s="21">
        <f>EDATE(C85,1)</f>
        <v>241</v>
      </c>
      <c r="D95" s="21">
        <f>C95+1</f>
        <v>242</v>
      </c>
      <c r="E95" s="21">
        <f t="shared" ref="E95" si="22">D95+1</f>
        <v>243</v>
      </c>
      <c r="F95" s="21">
        <f t="shared" ref="F95" si="23">E95+1</f>
        <v>244</v>
      </c>
      <c r="G95" s="21">
        <f t="shared" ref="G95" si="24">F95+1</f>
        <v>245</v>
      </c>
      <c r="H95" s="21">
        <f t="shared" ref="H95" si="25">G95+1</f>
        <v>246</v>
      </c>
      <c r="I95" s="21">
        <f t="shared" ref="I95" si="26">H95+1</f>
        <v>247</v>
      </c>
      <c r="J95" s="21">
        <f t="shared" ref="J95" si="27">I95+1</f>
        <v>248</v>
      </c>
      <c r="K95" s="21">
        <f t="shared" ref="K95" si="28">J95+1</f>
        <v>249</v>
      </c>
      <c r="L95" s="21">
        <f t="shared" ref="L95" si="29">K95+1</f>
        <v>250</v>
      </c>
      <c r="M95" s="21">
        <f t="shared" ref="M95" si="30">L95+1</f>
        <v>251</v>
      </c>
      <c r="N95" s="21">
        <f t="shared" ref="N95" si="31">M95+1</f>
        <v>252</v>
      </c>
      <c r="O95" s="21">
        <f t="shared" ref="O95" si="32">N95+1</f>
        <v>253</v>
      </c>
      <c r="P95" s="21">
        <f t="shared" ref="P95" si="33">O95+1</f>
        <v>254</v>
      </c>
      <c r="Q95" s="21">
        <f t="shared" ref="Q95" si="34">P95+1</f>
        <v>255</v>
      </c>
      <c r="R95" s="21">
        <f t="shared" ref="R95" si="35">Q95+1</f>
        <v>256</v>
      </c>
      <c r="S95" s="21">
        <f t="shared" ref="S95" si="36">R95+1</f>
        <v>257</v>
      </c>
      <c r="T95" s="21">
        <f t="shared" ref="T95" si="37">S95+1</f>
        <v>258</v>
      </c>
      <c r="U95" s="21">
        <f t="shared" ref="U95" si="38">T95+1</f>
        <v>259</v>
      </c>
      <c r="V95" s="21">
        <f t="shared" ref="V95" si="39">U95+1</f>
        <v>260</v>
      </c>
      <c r="W95" s="21">
        <f t="shared" ref="W95" si="40">V95+1</f>
        <v>261</v>
      </c>
      <c r="X95" s="21">
        <f t="shared" ref="X95" si="41">W95+1</f>
        <v>262</v>
      </c>
      <c r="Y95" s="21">
        <f t="shared" ref="Y95" si="42">X95+1</f>
        <v>263</v>
      </c>
      <c r="Z95" s="21">
        <f t="shared" ref="Z95" si="43">Y95+1</f>
        <v>264</v>
      </c>
      <c r="AA95" s="21">
        <f t="shared" ref="AA95" si="44">Z95+1</f>
        <v>265</v>
      </c>
      <c r="AB95" s="21">
        <f t="shared" ref="AB95" si="45">AA95+1</f>
        <v>266</v>
      </c>
      <c r="AC95" s="21">
        <f t="shared" ref="AC95" si="46">AB95+1</f>
        <v>267</v>
      </c>
      <c r="AD95" s="21">
        <f t="shared" ref="AD95" si="47">AC95+1</f>
        <v>268</v>
      </c>
      <c r="AE95" s="21">
        <f t="shared" ref="AE95" si="48">AD95+1</f>
        <v>269</v>
      </c>
      <c r="AF95" s="21">
        <f t="shared" ref="AF95" si="49">AE95+1</f>
        <v>270</v>
      </c>
      <c r="AG95" s="21">
        <f t="shared" ref="AG95" si="50">AF95+1</f>
        <v>271</v>
      </c>
      <c r="AH95" s="119"/>
      <c r="AI95" s="121"/>
      <c r="AK95" s="145"/>
      <c r="AL95" s="27" t="s">
        <v>23</v>
      </c>
      <c r="AM95" s="54">
        <f>COUNTIF(C100:AG100,"○")</f>
        <v>0</v>
      </c>
      <c r="AN95" t="s">
        <v>59</v>
      </c>
    </row>
    <row r="96" spans="1:61" ht="14.25" thickBot="1" x14ac:dyDescent="0.2">
      <c r="B96" s="5" t="s">
        <v>4</v>
      </c>
      <c r="C96" s="86" t="str">
        <f>TEXT(WEEKDAY(+C95),"aaa")</f>
        <v>火</v>
      </c>
      <c r="D96" s="86" t="str">
        <f t="shared" ref="D96:AG96" si="51">TEXT(WEEKDAY(+D95),"aaa")</f>
        <v>水</v>
      </c>
      <c r="E96" s="86" t="str">
        <f t="shared" si="51"/>
        <v>木</v>
      </c>
      <c r="F96" s="86" t="str">
        <f t="shared" si="51"/>
        <v>金</v>
      </c>
      <c r="G96" s="86" t="str">
        <f t="shared" si="51"/>
        <v>土</v>
      </c>
      <c r="H96" s="86" t="str">
        <f t="shared" si="51"/>
        <v>日</v>
      </c>
      <c r="I96" s="86" t="str">
        <f t="shared" si="51"/>
        <v>月</v>
      </c>
      <c r="J96" s="86" t="str">
        <f t="shared" si="51"/>
        <v>火</v>
      </c>
      <c r="K96" s="86" t="str">
        <f t="shared" si="51"/>
        <v>水</v>
      </c>
      <c r="L96" s="86" t="str">
        <f t="shared" si="51"/>
        <v>木</v>
      </c>
      <c r="M96" s="86" t="str">
        <f t="shared" si="51"/>
        <v>金</v>
      </c>
      <c r="N96" s="86" t="str">
        <f t="shared" si="51"/>
        <v>土</v>
      </c>
      <c r="O96" s="86" t="str">
        <f t="shared" si="51"/>
        <v>日</v>
      </c>
      <c r="P96" s="86" t="str">
        <f t="shared" si="51"/>
        <v>月</v>
      </c>
      <c r="Q96" s="86" t="str">
        <f t="shared" si="51"/>
        <v>火</v>
      </c>
      <c r="R96" s="86" t="str">
        <f t="shared" si="51"/>
        <v>水</v>
      </c>
      <c r="S96" s="86" t="str">
        <f t="shared" si="51"/>
        <v>木</v>
      </c>
      <c r="T96" s="86" t="str">
        <f t="shared" si="51"/>
        <v>金</v>
      </c>
      <c r="U96" s="86" t="str">
        <f t="shared" si="51"/>
        <v>土</v>
      </c>
      <c r="V96" s="86" t="str">
        <f t="shared" si="51"/>
        <v>日</v>
      </c>
      <c r="W96" s="86" t="str">
        <f t="shared" si="51"/>
        <v>月</v>
      </c>
      <c r="X96" s="86" t="str">
        <f t="shared" si="51"/>
        <v>火</v>
      </c>
      <c r="Y96" s="86" t="str">
        <f t="shared" si="51"/>
        <v>水</v>
      </c>
      <c r="Z96" s="86" t="str">
        <f t="shared" si="51"/>
        <v>木</v>
      </c>
      <c r="AA96" s="86" t="str">
        <f t="shared" si="51"/>
        <v>金</v>
      </c>
      <c r="AB96" s="86" t="str">
        <f t="shared" si="51"/>
        <v>土</v>
      </c>
      <c r="AC96" s="86" t="str">
        <f t="shared" si="51"/>
        <v>日</v>
      </c>
      <c r="AD96" s="86" t="str">
        <f t="shared" si="51"/>
        <v>月</v>
      </c>
      <c r="AE96" s="86" t="str">
        <f t="shared" si="51"/>
        <v>火</v>
      </c>
      <c r="AF96" s="86" t="str">
        <f t="shared" si="51"/>
        <v>水</v>
      </c>
      <c r="AG96" s="86" t="str">
        <f t="shared" si="51"/>
        <v>木</v>
      </c>
      <c r="AH96" s="119"/>
      <c r="AI96" s="121"/>
      <c r="AK96" s="145"/>
      <c r="AL96" s="27" t="s">
        <v>24</v>
      </c>
      <c r="AM96" s="56" t="str">
        <f>IFERROR(+AM95/AM94,"")</f>
        <v/>
      </c>
      <c r="AN96" s="31" t="str">
        <f>IF(AM96="","",IF(AM96&gt;=0.285,"達成",IF(AM95&gt;=AM97,"達成","未達成")))</f>
        <v/>
      </c>
    </row>
    <row r="97" spans="1:61" x14ac:dyDescent="0.15">
      <c r="B97" s="133" t="s">
        <v>5</v>
      </c>
      <c r="C97" s="122"/>
      <c r="D97" s="122"/>
      <c r="E97" s="122"/>
      <c r="F97" s="136"/>
      <c r="G97" s="136"/>
      <c r="H97" s="154"/>
      <c r="I97" s="136"/>
      <c r="J97" s="136"/>
      <c r="K97" s="136"/>
      <c r="L97" s="136"/>
      <c r="M97" s="136"/>
      <c r="N97" s="154"/>
      <c r="O97" s="136"/>
      <c r="P97" s="136"/>
      <c r="Q97" s="136"/>
      <c r="R97" s="136"/>
      <c r="S97" s="136"/>
      <c r="T97" s="136"/>
      <c r="U97" s="136"/>
      <c r="V97" s="136"/>
      <c r="W97" s="136"/>
      <c r="X97" s="153"/>
      <c r="Y97" s="136"/>
      <c r="Z97" s="150"/>
      <c r="AA97" s="136"/>
      <c r="AB97" s="136"/>
      <c r="AC97" s="136"/>
      <c r="AD97" s="136"/>
      <c r="AE97" s="136"/>
      <c r="AF97" s="136"/>
      <c r="AG97" s="136"/>
      <c r="AH97" s="119"/>
      <c r="AI97" s="121"/>
      <c r="AK97" s="146"/>
      <c r="AL97" s="27" t="s">
        <v>54</v>
      </c>
      <c r="AM97" s="90">
        <f>COUNTIF(C96:AG96,"土")+COUNTIF(C96:AG96,"日")-COUNTIFS(C96:AG96,"土",C100:AG100,AB91)-COUNTIFS(C96:AG96,"日",C100:AG100,AB91)</f>
        <v>0</v>
      </c>
    </row>
    <row r="98" spans="1:61" x14ac:dyDescent="0.15">
      <c r="B98" s="134"/>
      <c r="C98" s="123"/>
      <c r="D98" s="123"/>
      <c r="E98" s="123"/>
      <c r="F98" s="137"/>
      <c r="G98" s="137"/>
      <c r="H98" s="155"/>
      <c r="I98" s="137"/>
      <c r="J98" s="137"/>
      <c r="K98" s="137"/>
      <c r="L98" s="137"/>
      <c r="M98" s="137"/>
      <c r="N98" s="155"/>
      <c r="O98" s="137"/>
      <c r="P98" s="137"/>
      <c r="Q98" s="137"/>
      <c r="R98" s="137"/>
      <c r="S98" s="137"/>
      <c r="T98" s="137"/>
      <c r="U98" s="137"/>
      <c r="V98" s="137"/>
      <c r="W98" s="137"/>
      <c r="X98" s="151"/>
      <c r="Y98" s="137"/>
      <c r="Z98" s="151"/>
      <c r="AA98" s="137"/>
      <c r="AB98" s="137"/>
      <c r="AC98" s="137"/>
      <c r="AD98" s="137"/>
      <c r="AE98" s="137"/>
      <c r="AF98" s="137"/>
      <c r="AG98" s="137"/>
      <c r="AH98" s="119"/>
      <c r="AI98" s="121"/>
      <c r="AK98" s="139" t="s">
        <v>3</v>
      </c>
      <c r="AL98" s="28" t="s">
        <v>15</v>
      </c>
      <c r="AM98" s="55">
        <f>COUNTIF(C101:AG101,"")+COUNTIF(C101:AG101,"●")</f>
        <v>0</v>
      </c>
      <c r="AN98" s="80"/>
    </row>
    <row r="99" spans="1:61" s="1" customFormat="1" ht="39.950000000000003" customHeight="1" thickBot="1" x14ac:dyDescent="0.2">
      <c r="B99" s="135"/>
      <c r="C99" s="124"/>
      <c r="D99" s="124"/>
      <c r="E99" s="124"/>
      <c r="F99" s="138"/>
      <c r="G99" s="138"/>
      <c r="H99" s="156"/>
      <c r="I99" s="138"/>
      <c r="J99" s="138"/>
      <c r="K99" s="138"/>
      <c r="L99" s="138"/>
      <c r="M99" s="138"/>
      <c r="N99" s="156"/>
      <c r="O99" s="138"/>
      <c r="P99" s="138"/>
      <c r="Q99" s="138"/>
      <c r="R99" s="138"/>
      <c r="S99" s="138"/>
      <c r="T99" s="138"/>
      <c r="U99" s="138"/>
      <c r="V99" s="138"/>
      <c r="W99" s="138"/>
      <c r="X99" s="152"/>
      <c r="Y99" s="138"/>
      <c r="Z99" s="152"/>
      <c r="AA99" s="138"/>
      <c r="AB99" s="138"/>
      <c r="AC99" s="138"/>
      <c r="AD99" s="138"/>
      <c r="AE99" s="138"/>
      <c r="AF99" s="138"/>
      <c r="AG99" s="138"/>
      <c r="AH99" s="119"/>
      <c r="AI99" s="121"/>
      <c r="AK99" s="140"/>
      <c r="AL99" s="27" t="s">
        <v>23</v>
      </c>
      <c r="AM99" s="55">
        <f>COUNTIF(C101:AG101,"●")</f>
        <v>0</v>
      </c>
      <c r="AN99" s="93" t="s">
        <v>59</v>
      </c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</row>
    <row r="100" spans="1:61" s="20" customFormat="1" ht="14.25" thickBot="1" x14ac:dyDescent="0.2">
      <c r="B100" s="5" t="s">
        <v>2</v>
      </c>
      <c r="C100" s="86" t="s">
        <v>26</v>
      </c>
      <c r="D100" s="86" t="s">
        <v>26</v>
      </c>
      <c r="E100" s="86" t="s">
        <v>26</v>
      </c>
      <c r="F100" s="86" t="s">
        <v>26</v>
      </c>
      <c r="G100" s="86" t="s">
        <v>26</v>
      </c>
      <c r="H100" s="86" t="s">
        <v>26</v>
      </c>
      <c r="I100" s="86" t="s">
        <v>26</v>
      </c>
      <c r="J100" s="86" t="s">
        <v>26</v>
      </c>
      <c r="K100" s="86" t="s">
        <v>26</v>
      </c>
      <c r="L100" s="86" t="s">
        <v>26</v>
      </c>
      <c r="M100" s="86" t="s">
        <v>26</v>
      </c>
      <c r="N100" s="86" t="s">
        <v>26</v>
      </c>
      <c r="O100" s="86" t="s">
        <v>26</v>
      </c>
      <c r="P100" s="86" t="s">
        <v>26</v>
      </c>
      <c r="Q100" s="86" t="s">
        <v>26</v>
      </c>
      <c r="R100" s="86" t="s">
        <v>26</v>
      </c>
      <c r="S100" s="86" t="s">
        <v>26</v>
      </c>
      <c r="T100" s="86" t="s">
        <v>26</v>
      </c>
      <c r="U100" s="86" t="s">
        <v>26</v>
      </c>
      <c r="V100" s="86" t="s">
        <v>26</v>
      </c>
      <c r="W100" s="86" t="s">
        <v>26</v>
      </c>
      <c r="X100" s="86" t="s">
        <v>26</v>
      </c>
      <c r="Y100" s="86" t="s">
        <v>26</v>
      </c>
      <c r="Z100" s="86" t="s">
        <v>26</v>
      </c>
      <c r="AA100" s="86" t="s">
        <v>26</v>
      </c>
      <c r="AB100" s="86" t="s">
        <v>26</v>
      </c>
      <c r="AC100" s="86" t="s">
        <v>26</v>
      </c>
      <c r="AD100" s="86" t="s">
        <v>26</v>
      </c>
      <c r="AE100" s="86" t="s">
        <v>26</v>
      </c>
      <c r="AF100" s="86" t="s">
        <v>26</v>
      </c>
      <c r="AG100" s="86" t="s">
        <v>26</v>
      </c>
      <c r="AH100" s="8">
        <f>COUNTIF(C100:AG100,"○")</f>
        <v>0</v>
      </c>
      <c r="AI100" s="10">
        <f>+AH100+AI90</f>
        <v>0</v>
      </c>
      <c r="AK100" s="140"/>
      <c r="AL100" s="27" t="s">
        <v>24</v>
      </c>
      <c r="AM100" s="56" t="str">
        <f>IFERROR(+AM99/AM98,"")</f>
        <v/>
      </c>
      <c r="AN100" s="31" t="str">
        <f>IF(AM100="","",IF(AM100&gt;=0.285,"達成",IF(AM99&gt;=AM101,"達成","未達成")))</f>
        <v/>
      </c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</row>
    <row r="101" spans="1:61" s="20" customFormat="1" ht="14.25" thickBot="1" x14ac:dyDescent="0.2">
      <c r="B101" s="6" t="s">
        <v>3</v>
      </c>
      <c r="C101" s="14" t="s">
        <v>26</v>
      </c>
      <c r="D101" s="14" t="s">
        <v>26</v>
      </c>
      <c r="E101" s="14" t="s">
        <v>26</v>
      </c>
      <c r="F101" s="14" t="s">
        <v>26</v>
      </c>
      <c r="G101" s="14" t="s">
        <v>26</v>
      </c>
      <c r="H101" s="14" t="s">
        <v>26</v>
      </c>
      <c r="I101" s="14" t="s">
        <v>26</v>
      </c>
      <c r="J101" s="14" t="s">
        <v>26</v>
      </c>
      <c r="K101" s="14" t="s">
        <v>26</v>
      </c>
      <c r="L101" s="14" t="s">
        <v>26</v>
      </c>
      <c r="M101" s="14" t="s">
        <v>26</v>
      </c>
      <c r="N101" s="14" t="s">
        <v>26</v>
      </c>
      <c r="O101" s="14" t="s">
        <v>26</v>
      </c>
      <c r="P101" s="14" t="s">
        <v>26</v>
      </c>
      <c r="Q101" s="14" t="s">
        <v>26</v>
      </c>
      <c r="R101" s="14" t="s">
        <v>26</v>
      </c>
      <c r="S101" s="14" t="s">
        <v>26</v>
      </c>
      <c r="T101" s="14" t="s">
        <v>26</v>
      </c>
      <c r="U101" s="14" t="s">
        <v>26</v>
      </c>
      <c r="V101" s="14" t="s">
        <v>26</v>
      </c>
      <c r="W101" s="14" t="s">
        <v>26</v>
      </c>
      <c r="X101" s="14" t="s">
        <v>26</v>
      </c>
      <c r="Y101" s="14" t="s">
        <v>26</v>
      </c>
      <c r="Z101" s="14" t="s">
        <v>26</v>
      </c>
      <c r="AA101" s="14" t="s">
        <v>26</v>
      </c>
      <c r="AB101" s="14" t="s">
        <v>26</v>
      </c>
      <c r="AC101" s="14" t="s">
        <v>26</v>
      </c>
      <c r="AD101" s="14" t="s">
        <v>26</v>
      </c>
      <c r="AE101" s="14" t="s">
        <v>26</v>
      </c>
      <c r="AF101" s="14" t="s">
        <v>26</v>
      </c>
      <c r="AG101" s="14" t="s">
        <v>26</v>
      </c>
      <c r="AH101" s="9">
        <f>COUNTIF(C101:AG101,"●")</f>
        <v>0</v>
      </c>
      <c r="AI101" s="11">
        <f>+AH101+AI91</f>
        <v>0</v>
      </c>
      <c r="AK101" s="140"/>
      <c r="AL101" s="94" t="s">
        <v>54</v>
      </c>
      <c r="AM101" s="98">
        <f>AM97</f>
        <v>0</v>
      </c>
      <c r="AN101" s="91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</row>
    <row r="102" spans="1:61" s="20" customFormat="1" ht="14.25" thickBot="1" x14ac:dyDescent="0.2">
      <c r="B102" s="6" t="s">
        <v>40</v>
      </c>
      <c r="C102" s="14" t="s">
        <v>26</v>
      </c>
      <c r="D102" s="14" t="s">
        <v>26</v>
      </c>
      <c r="E102" s="14" t="s">
        <v>26</v>
      </c>
      <c r="F102" s="14" t="s">
        <v>26</v>
      </c>
      <c r="G102" s="14" t="s">
        <v>26</v>
      </c>
      <c r="H102" s="14" t="s">
        <v>26</v>
      </c>
      <c r="I102" s="14" t="s">
        <v>26</v>
      </c>
      <c r="J102" s="14" t="s">
        <v>26</v>
      </c>
      <c r="K102" s="14" t="s">
        <v>26</v>
      </c>
      <c r="L102" s="14" t="s">
        <v>26</v>
      </c>
      <c r="M102" s="14" t="s">
        <v>26</v>
      </c>
      <c r="N102" s="14" t="s">
        <v>26</v>
      </c>
      <c r="O102" s="14" t="s">
        <v>26</v>
      </c>
      <c r="P102" s="14" t="s">
        <v>26</v>
      </c>
      <c r="Q102" s="14" t="s">
        <v>26</v>
      </c>
      <c r="R102" s="14" t="s">
        <v>26</v>
      </c>
      <c r="S102" s="14" t="s">
        <v>26</v>
      </c>
      <c r="T102" s="14" t="s">
        <v>26</v>
      </c>
      <c r="U102" s="14" t="s">
        <v>26</v>
      </c>
      <c r="V102" s="14" t="s">
        <v>26</v>
      </c>
      <c r="W102" s="14" t="s">
        <v>26</v>
      </c>
      <c r="X102" s="14" t="s">
        <v>26</v>
      </c>
      <c r="Y102" s="14" t="s">
        <v>26</v>
      </c>
      <c r="Z102" s="14" t="s">
        <v>26</v>
      </c>
      <c r="AA102" s="14" t="s">
        <v>26</v>
      </c>
      <c r="AB102" s="14" t="s">
        <v>26</v>
      </c>
      <c r="AC102" s="14" t="s">
        <v>26</v>
      </c>
      <c r="AD102" s="14" t="s">
        <v>26</v>
      </c>
      <c r="AE102" s="14" t="s">
        <v>26</v>
      </c>
      <c r="AF102" s="14" t="s">
        <v>26</v>
      </c>
      <c r="AG102" s="14" t="s">
        <v>26</v>
      </c>
      <c r="AH102" s="142"/>
      <c r="AI102" s="143"/>
      <c r="AK102" s="141"/>
      <c r="AL102" s="96" t="s">
        <v>42</v>
      </c>
      <c r="AM102" s="97"/>
      <c r="AN102" s="80"/>
      <c r="AO102" s="76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</row>
    <row r="103" spans="1:61" ht="15" customHeight="1" thickBot="1" x14ac:dyDescent="0.2">
      <c r="AK103" s="101"/>
      <c r="AL103" s="101"/>
      <c r="AM103" s="101"/>
      <c r="AN103" s="101"/>
      <c r="AO103" s="101"/>
    </row>
    <row r="104" spans="1:61" ht="13.5" customHeight="1" x14ac:dyDescent="0.15">
      <c r="A104" s="73"/>
      <c r="B104" s="4" t="s">
        <v>0</v>
      </c>
      <c r="C104" s="115" t="str">
        <f>IF($G$7="","",EDATE(C94,1))</f>
        <v/>
      </c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8" t="s">
        <v>11</v>
      </c>
      <c r="AI104" s="120" t="s">
        <v>12</v>
      </c>
      <c r="AK104" s="144" t="s">
        <v>2</v>
      </c>
      <c r="AL104" s="27" t="s">
        <v>15</v>
      </c>
      <c r="AM104" s="29">
        <f>COUNTIF(C110:AG110,"")+COUNTIF(C110:AG110,"○")</f>
        <v>0</v>
      </c>
    </row>
    <row r="105" spans="1:61" ht="14.25" thickBot="1" x14ac:dyDescent="0.2">
      <c r="B105" s="5" t="s">
        <v>1</v>
      </c>
      <c r="C105" s="21">
        <f>EDATE(C95,1)</f>
        <v>272</v>
      </c>
      <c r="D105" s="21">
        <f>C105+1</f>
        <v>273</v>
      </c>
      <c r="E105" s="21">
        <f t="shared" ref="E105" si="52">D105+1</f>
        <v>274</v>
      </c>
      <c r="F105" s="21">
        <f t="shared" ref="F105" si="53">E105+1</f>
        <v>275</v>
      </c>
      <c r="G105" s="21">
        <f t="shared" ref="G105" si="54">F105+1</f>
        <v>276</v>
      </c>
      <c r="H105" s="21">
        <f t="shared" ref="H105" si="55">G105+1</f>
        <v>277</v>
      </c>
      <c r="I105" s="21">
        <f t="shared" ref="I105" si="56">H105+1</f>
        <v>278</v>
      </c>
      <c r="J105" s="21">
        <f t="shared" ref="J105" si="57">I105+1</f>
        <v>279</v>
      </c>
      <c r="K105" s="21">
        <f t="shared" ref="K105" si="58">J105+1</f>
        <v>280</v>
      </c>
      <c r="L105" s="21">
        <f t="shared" ref="L105" si="59">K105+1</f>
        <v>281</v>
      </c>
      <c r="M105" s="21">
        <f t="shared" ref="M105" si="60">L105+1</f>
        <v>282</v>
      </c>
      <c r="N105" s="21">
        <f t="shared" ref="N105" si="61">M105+1</f>
        <v>283</v>
      </c>
      <c r="O105" s="21">
        <f t="shared" ref="O105" si="62">N105+1</f>
        <v>284</v>
      </c>
      <c r="P105" s="21">
        <f t="shared" ref="P105" si="63">O105+1</f>
        <v>285</v>
      </c>
      <c r="Q105" s="21">
        <f t="shared" ref="Q105" si="64">P105+1</f>
        <v>286</v>
      </c>
      <c r="R105" s="21">
        <f t="shared" ref="R105" si="65">Q105+1</f>
        <v>287</v>
      </c>
      <c r="S105" s="21">
        <f t="shared" ref="S105" si="66">R105+1</f>
        <v>288</v>
      </c>
      <c r="T105" s="21">
        <f t="shared" ref="T105" si="67">S105+1</f>
        <v>289</v>
      </c>
      <c r="U105" s="21">
        <f t="shared" ref="U105" si="68">T105+1</f>
        <v>290</v>
      </c>
      <c r="V105" s="21">
        <f t="shared" ref="V105" si="69">U105+1</f>
        <v>291</v>
      </c>
      <c r="W105" s="21">
        <f t="shared" ref="W105" si="70">V105+1</f>
        <v>292</v>
      </c>
      <c r="X105" s="21">
        <f t="shared" ref="X105" si="71">W105+1</f>
        <v>293</v>
      </c>
      <c r="Y105" s="21">
        <f t="shared" ref="Y105" si="72">X105+1</f>
        <v>294</v>
      </c>
      <c r="Z105" s="21">
        <f t="shared" ref="Z105" si="73">Y105+1</f>
        <v>295</v>
      </c>
      <c r="AA105" s="21">
        <f t="shared" ref="AA105" si="74">Z105+1</f>
        <v>296</v>
      </c>
      <c r="AB105" s="21">
        <f t="shared" ref="AB105" si="75">AA105+1</f>
        <v>297</v>
      </c>
      <c r="AC105" s="21">
        <f t="shared" ref="AC105" si="76">AB105+1</f>
        <v>298</v>
      </c>
      <c r="AD105" s="21">
        <f t="shared" ref="AD105" si="77">AC105+1</f>
        <v>299</v>
      </c>
      <c r="AE105" s="21">
        <f t="shared" ref="AE105" si="78">AD105+1</f>
        <v>300</v>
      </c>
      <c r="AF105" s="21">
        <f t="shared" ref="AF105" si="79">AE105+1</f>
        <v>301</v>
      </c>
      <c r="AG105" s="21">
        <f t="shared" ref="AG105" si="80">AF105+1</f>
        <v>302</v>
      </c>
      <c r="AH105" s="119"/>
      <c r="AI105" s="121"/>
      <c r="AK105" s="145"/>
      <c r="AL105" s="27" t="s">
        <v>23</v>
      </c>
      <c r="AM105" s="54">
        <f>COUNTIF(C110:AG110,"○")</f>
        <v>0</v>
      </c>
      <c r="AN105" t="s">
        <v>59</v>
      </c>
    </row>
    <row r="106" spans="1:61" ht="14.25" thickBot="1" x14ac:dyDescent="0.2">
      <c r="B106" s="5" t="s">
        <v>4</v>
      </c>
      <c r="C106" s="86" t="str">
        <f>TEXT(WEEKDAY(+C105),"aaa")</f>
        <v>金</v>
      </c>
      <c r="D106" s="86" t="str">
        <f t="shared" ref="D106:AG106" si="81">TEXT(WEEKDAY(+D105),"aaa")</f>
        <v>土</v>
      </c>
      <c r="E106" s="86" t="str">
        <f t="shared" si="81"/>
        <v>日</v>
      </c>
      <c r="F106" s="86" t="str">
        <f t="shared" si="81"/>
        <v>月</v>
      </c>
      <c r="G106" s="86" t="str">
        <f t="shared" si="81"/>
        <v>火</v>
      </c>
      <c r="H106" s="86" t="str">
        <f t="shared" si="81"/>
        <v>水</v>
      </c>
      <c r="I106" s="86" t="str">
        <f t="shared" si="81"/>
        <v>木</v>
      </c>
      <c r="J106" s="86" t="str">
        <f t="shared" si="81"/>
        <v>金</v>
      </c>
      <c r="K106" s="86" t="str">
        <f t="shared" si="81"/>
        <v>土</v>
      </c>
      <c r="L106" s="86" t="str">
        <f t="shared" si="81"/>
        <v>日</v>
      </c>
      <c r="M106" s="86" t="str">
        <f t="shared" si="81"/>
        <v>月</v>
      </c>
      <c r="N106" s="86" t="str">
        <f t="shared" si="81"/>
        <v>火</v>
      </c>
      <c r="O106" s="86" t="str">
        <f t="shared" si="81"/>
        <v>水</v>
      </c>
      <c r="P106" s="86" t="str">
        <f t="shared" si="81"/>
        <v>木</v>
      </c>
      <c r="Q106" s="86" t="str">
        <f t="shared" si="81"/>
        <v>金</v>
      </c>
      <c r="R106" s="86" t="str">
        <f t="shared" si="81"/>
        <v>土</v>
      </c>
      <c r="S106" s="86" t="str">
        <f t="shared" si="81"/>
        <v>日</v>
      </c>
      <c r="T106" s="86" t="str">
        <f t="shared" si="81"/>
        <v>月</v>
      </c>
      <c r="U106" s="86" t="str">
        <f t="shared" si="81"/>
        <v>火</v>
      </c>
      <c r="V106" s="86" t="str">
        <f t="shared" si="81"/>
        <v>水</v>
      </c>
      <c r="W106" s="86" t="str">
        <f t="shared" si="81"/>
        <v>木</v>
      </c>
      <c r="X106" s="86" t="str">
        <f t="shared" si="81"/>
        <v>金</v>
      </c>
      <c r="Y106" s="86" t="str">
        <f t="shared" si="81"/>
        <v>土</v>
      </c>
      <c r="Z106" s="86" t="str">
        <f t="shared" si="81"/>
        <v>日</v>
      </c>
      <c r="AA106" s="86" t="str">
        <f t="shared" si="81"/>
        <v>月</v>
      </c>
      <c r="AB106" s="86" t="str">
        <f t="shared" si="81"/>
        <v>火</v>
      </c>
      <c r="AC106" s="86" t="str">
        <f t="shared" si="81"/>
        <v>水</v>
      </c>
      <c r="AD106" s="86" t="str">
        <f t="shared" si="81"/>
        <v>木</v>
      </c>
      <c r="AE106" s="86" t="str">
        <f t="shared" si="81"/>
        <v>金</v>
      </c>
      <c r="AF106" s="86" t="str">
        <f t="shared" si="81"/>
        <v>土</v>
      </c>
      <c r="AG106" s="86" t="str">
        <f t="shared" si="81"/>
        <v>日</v>
      </c>
      <c r="AH106" s="119"/>
      <c r="AI106" s="121"/>
      <c r="AK106" s="145"/>
      <c r="AL106" s="27" t="s">
        <v>24</v>
      </c>
      <c r="AM106" s="56" t="str">
        <f>IFERROR(+AM105/AM104,"")</f>
        <v/>
      </c>
      <c r="AN106" s="31" t="str">
        <f>IF(AM106="","",IF(AM106&gt;=0.285,"達成",IF(AM105&gt;=AM107,"達成","未達成")))</f>
        <v/>
      </c>
    </row>
    <row r="107" spans="1:61" x14ac:dyDescent="0.15">
      <c r="B107" s="133" t="s">
        <v>5</v>
      </c>
      <c r="C107" s="122"/>
      <c r="D107" s="122"/>
      <c r="E107" s="122"/>
      <c r="F107" s="136"/>
      <c r="G107" s="136"/>
      <c r="H107" s="154"/>
      <c r="I107" s="136"/>
      <c r="J107" s="136"/>
      <c r="K107" s="136"/>
      <c r="L107" s="136"/>
      <c r="M107" s="136"/>
      <c r="N107" s="154"/>
      <c r="O107" s="136"/>
      <c r="P107" s="136"/>
      <c r="Q107" s="136"/>
      <c r="R107" s="136"/>
      <c r="S107" s="136"/>
      <c r="T107" s="136"/>
      <c r="U107" s="136"/>
      <c r="V107" s="136"/>
      <c r="W107" s="136"/>
      <c r="X107" s="153"/>
      <c r="Y107" s="136"/>
      <c r="Z107" s="150"/>
      <c r="AA107" s="136"/>
      <c r="AB107" s="136"/>
      <c r="AC107" s="136"/>
      <c r="AD107" s="136"/>
      <c r="AE107" s="136"/>
      <c r="AF107" s="136"/>
      <c r="AG107" s="136"/>
      <c r="AH107" s="119"/>
      <c r="AI107" s="121"/>
      <c r="AK107" s="146"/>
      <c r="AL107" s="27" t="s">
        <v>54</v>
      </c>
      <c r="AM107" s="90">
        <f>COUNTIF(C106:AG106,"土")+COUNTIF(C106:AG106,"日")-COUNTIFS(C106:AG106,"土",C110:AG110,AB101)-COUNTIFS(C106:AG106,"日",C110:AG110,AB101)</f>
        <v>0</v>
      </c>
    </row>
    <row r="108" spans="1:61" x14ac:dyDescent="0.15">
      <c r="B108" s="134"/>
      <c r="C108" s="123"/>
      <c r="D108" s="123"/>
      <c r="E108" s="123"/>
      <c r="F108" s="137"/>
      <c r="G108" s="137"/>
      <c r="H108" s="155"/>
      <c r="I108" s="137"/>
      <c r="J108" s="137"/>
      <c r="K108" s="137"/>
      <c r="L108" s="137"/>
      <c r="M108" s="137"/>
      <c r="N108" s="155"/>
      <c r="O108" s="137"/>
      <c r="P108" s="137"/>
      <c r="Q108" s="137"/>
      <c r="R108" s="137"/>
      <c r="S108" s="137"/>
      <c r="T108" s="137"/>
      <c r="U108" s="137"/>
      <c r="V108" s="137"/>
      <c r="W108" s="137"/>
      <c r="X108" s="151"/>
      <c r="Y108" s="137"/>
      <c r="Z108" s="151"/>
      <c r="AA108" s="137"/>
      <c r="AB108" s="137"/>
      <c r="AC108" s="137"/>
      <c r="AD108" s="137"/>
      <c r="AE108" s="137"/>
      <c r="AF108" s="137"/>
      <c r="AG108" s="137"/>
      <c r="AH108" s="119"/>
      <c r="AI108" s="121"/>
      <c r="AK108" s="139" t="s">
        <v>3</v>
      </c>
      <c r="AL108" s="28" t="s">
        <v>15</v>
      </c>
      <c r="AM108" s="55">
        <f>COUNTIF(C111:AG111,"")+COUNTIF(C111:AG111,"●")</f>
        <v>0</v>
      </c>
      <c r="AN108" s="80"/>
    </row>
    <row r="109" spans="1:61" s="1" customFormat="1" ht="39.950000000000003" customHeight="1" thickBot="1" x14ac:dyDescent="0.2">
      <c r="B109" s="135"/>
      <c r="C109" s="124"/>
      <c r="D109" s="124"/>
      <c r="E109" s="124"/>
      <c r="F109" s="138"/>
      <c r="G109" s="138"/>
      <c r="H109" s="156"/>
      <c r="I109" s="138"/>
      <c r="J109" s="138"/>
      <c r="K109" s="138"/>
      <c r="L109" s="138"/>
      <c r="M109" s="138"/>
      <c r="N109" s="156"/>
      <c r="O109" s="138"/>
      <c r="P109" s="138"/>
      <c r="Q109" s="138"/>
      <c r="R109" s="138"/>
      <c r="S109" s="138"/>
      <c r="T109" s="138"/>
      <c r="U109" s="138"/>
      <c r="V109" s="138"/>
      <c r="W109" s="138"/>
      <c r="X109" s="152"/>
      <c r="Y109" s="138"/>
      <c r="Z109" s="152"/>
      <c r="AA109" s="138"/>
      <c r="AB109" s="138"/>
      <c r="AC109" s="138"/>
      <c r="AD109" s="138"/>
      <c r="AE109" s="138"/>
      <c r="AF109" s="138"/>
      <c r="AG109" s="138"/>
      <c r="AH109" s="119"/>
      <c r="AI109" s="121"/>
      <c r="AK109" s="140"/>
      <c r="AL109" s="27" t="s">
        <v>23</v>
      </c>
      <c r="AM109" s="55">
        <f>COUNTIF(C111:AG111,"●")</f>
        <v>0</v>
      </c>
      <c r="AN109" s="93" t="s">
        <v>59</v>
      </c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</row>
    <row r="110" spans="1:61" s="20" customFormat="1" ht="14.25" thickBot="1" x14ac:dyDescent="0.2">
      <c r="B110" s="5" t="s">
        <v>2</v>
      </c>
      <c r="C110" s="86" t="s">
        <v>26</v>
      </c>
      <c r="D110" s="86" t="s">
        <v>26</v>
      </c>
      <c r="E110" s="86" t="s">
        <v>26</v>
      </c>
      <c r="F110" s="86" t="s">
        <v>26</v>
      </c>
      <c r="G110" s="86" t="s">
        <v>26</v>
      </c>
      <c r="H110" s="86" t="s">
        <v>26</v>
      </c>
      <c r="I110" s="86" t="s">
        <v>26</v>
      </c>
      <c r="J110" s="86" t="s">
        <v>26</v>
      </c>
      <c r="K110" s="86" t="s">
        <v>26</v>
      </c>
      <c r="L110" s="86" t="s">
        <v>26</v>
      </c>
      <c r="M110" s="86" t="s">
        <v>26</v>
      </c>
      <c r="N110" s="86" t="s">
        <v>26</v>
      </c>
      <c r="O110" s="86" t="s">
        <v>26</v>
      </c>
      <c r="P110" s="86" t="s">
        <v>26</v>
      </c>
      <c r="Q110" s="86" t="s">
        <v>26</v>
      </c>
      <c r="R110" s="86" t="s">
        <v>26</v>
      </c>
      <c r="S110" s="86" t="s">
        <v>26</v>
      </c>
      <c r="T110" s="86" t="s">
        <v>26</v>
      </c>
      <c r="U110" s="86" t="s">
        <v>26</v>
      </c>
      <c r="V110" s="86" t="s">
        <v>26</v>
      </c>
      <c r="W110" s="86" t="s">
        <v>26</v>
      </c>
      <c r="X110" s="86" t="s">
        <v>26</v>
      </c>
      <c r="Y110" s="86" t="s">
        <v>26</v>
      </c>
      <c r="Z110" s="86" t="s">
        <v>26</v>
      </c>
      <c r="AA110" s="86" t="s">
        <v>26</v>
      </c>
      <c r="AB110" s="86" t="s">
        <v>26</v>
      </c>
      <c r="AC110" s="86" t="s">
        <v>26</v>
      </c>
      <c r="AD110" s="86" t="s">
        <v>26</v>
      </c>
      <c r="AE110" s="86" t="s">
        <v>26</v>
      </c>
      <c r="AF110" s="86" t="s">
        <v>26</v>
      </c>
      <c r="AG110" s="86" t="s">
        <v>26</v>
      </c>
      <c r="AH110" s="8">
        <f>COUNTIF(C110:AG110,"○")</f>
        <v>0</v>
      </c>
      <c r="AI110" s="10">
        <f>+AH110+AI100</f>
        <v>0</v>
      </c>
      <c r="AK110" s="140"/>
      <c r="AL110" s="27" t="s">
        <v>24</v>
      </c>
      <c r="AM110" s="56" t="str">
        <f>IFERROR(+AM109/AM108,"")</f>
        <v/>
      </c>
      <c r="AN110" s="31" t="str">
        <f>IF(AM110="","",IF(AM110&gt;=0.285,"達成",IF(AM109&gt;=AM111,"達成","未達成")))</f>
        <v/>
      </c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</row>
    <row r="111" spans="1:61" s="20" customFormat="1" ht="14.25" thickBot="1" x14ac:dyDescent="0.2">
      <c r="B111" s="6" t="s">
        <v>3</v>
      </c>
      <c r="C111" s="14" t="s">
        <v>26</v>
      </c>
      <c r="D111" s="14" t="s">
        <v>26</v>
      </c>
      <c r="E111" s="14" t="s">
        <v>26</v>
      </c>
      <c r="F111" s="14" t="s">
        <v>26</v>
      </c>
      <c r="G111" s="14" t="s">
        <v>26</v>
      </c>
      <c r="H111" s="14" t="s">
        <v>26</v>
      </c>
      <c r="I111" s="14" t="s">
        <v>26</v>
      </c>
      <c r="J111" s="14" t="s">
        <v>26</v>
      </c>
      <c r="K111" s="14" t="s">
        <v>26</v>
      </c>
      <c r="L111" s="14" t="s">
        <v>26</v>
      </c>
      <c r="M111" s="14" t="s">
        <v>26</v>
      </c>
      <c r="N111" s="14" t="s">
        <v>26</v>
      </c>
      <c r="O111" s="14" t="s">
        <v>26</v>
      </c>
      <c r="P111" s="14" t="s">
        <v>26</v>
      </c>
      <c r="Q111" s="14" t="s">
        <v>26</v>
      </c>
      <c r="R111" s="14" t="s">
        <v>26</v>
      </c>
      <c r="S111" s="14" t="s">
        <v>26</v>
      </c>
      <c r="T111" s="14" t="s">
        <v>26</v>
      </c>
      <c r="U111" s="14" t="s">
        <v>26</v>
      </c>
      <c r="V111" s="14" t="s">
        <v>26</v>
      </c>
      <c r="W111" s="14" t="s">
        <v>26</v>
      </c>
      <c r="X111" s="14" t="s">
        <v>26</v>
      </c>
      <c r="Y111" s="14" t="s">
        <v>26</v>
      </c>
      <c r="Z111" s="14" t="s">
        <v>26</v>
      </c>
      <c r="AA111" s="14" t="s">
        <v>26</v>
      </c>
      <c r="AB111" s="14" t="s">
        <v>26</v>
      </c>
      <c r="AC111" s="14" t="s">
        <v>26</v>
      </c>
      <c r="AD111" s="14" t="s">
        <v>26</v>
      </c>
      <c r="AE111" s="14" t="s">
        <v>26</v>
      </c>
      <c r="AF111" s="14" t="s">
        <v>26</v>
      </c>
      <c r="AG111" s="14" t="s">
        <v>26</v>
      </c>
      <c r="AH111" s="9">
        <f>COUNTIF(C111:AG111,"●")</f>
        <v>0</v>
      </c>
      <c r="AI111" s="11">
        <f>+AH111+AI101</f>
        <v>0</v>
      </c>
      <c r="AK111" s="140"/>
      <c r="AL111" s="94" t="s">
        <v>54</v>
      </c>
      <c r="AM111" s="98">
        <f>AM107</f>
        <v>0</v>
      </c>
      <c r="AN111" s="91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</row>
    <row r="112" spans="1:61" s="20" customFormat="1" ht="14.25" thickBot="1" x14ac:dyDescent="0.2">
      <c r="B112" s="6" t="s">
        <v>40</v>
      </c>
      <c r="C112" s="14" t="s">
        <v>26</v>
      </c>
      <c r="D112" s="14" t="s">
        <v>26</v>
      </c>
      <c r="E112" s="14" t="s">
        <v>26</v>
      </c>
      <c r="F112" s="14" t="s">
        <v>26</v>
      </c>
      <c r="G112" s="14" t="s">
        <v>26</v>
      </c>
      <c r="H112" s="14" t="s">
        <v>26</v>
      </c>
      <c r="I112" s="14" t="s">
        <v>26</v>
      </c>
      <c r="J112" s="14" t="s">
        <v>26</v>
      </c>
      <c r="K112" s="14" t="s">
        <v>26</v>
      </c>
      <c r="L112" s="14" t="s">
        <v>26</v>
      </c>
      <c r="M112" s="14" t="s">
        <v>26</v>
      </c>
      <c r="N112" s="14" t="s">
        <v>26</v>
      </c>
      <c r="O112" s="14" t="s">
        <v>26</v>
      </c>
      <c r="P112" s="14" t="s">
        <v>26</v>
      </c>
      <c r="Q112" s="14" t="s">
        <v>26</v>
      </c>
      <c r="R112" s="14" t="s">
        <v>26</v>
      </c>
      <c r="S112" s="14" t="s">
        <v>26</v>
      </c>
      <c r="T112" s="14" t="s">
        <v>26</v>
      </c>
      <c r="U112" s="14" t="s">
        <v>26</v>
      </c>
      <c r="V112" s="14" t="s">
        <v>26</v>
      </c>
      <c r="W112" s="14" t="s">
        <v>26</v>
      </c>
      <c r="X112" s="14" t="s">
        <v>26</v>
      </c>
      <c r="Y112" s="14" t="s">
        <v>26</v>
      </c>
      <c r="Z112" s="14" t="s">
        <v>26</v>
      </c>
      <c r="AA112" s="14" t="s">
        <v>26</v>
      </c>
      <c r="AB112" s="14" t="s">
        <v>26</v>
      </c>
      <c r="AC112" s="14" t="s">
        <v>26</v>
      </c>
      <c r="AD112" s="14" t="s">
        <v>26</v>
      </c>
      <c r="AE112" s="14" t="s">
        <v>26</v>
      </c>
      <c r="AF112" s="14" t="s">
        <v>26</v>
      </c>
      <c r="AG112" s="14" t="s">
        <v>26</v>
      </c>
      <c r="AH112" s="142"/>
      <c r="AI112" s="143"/>
      <c r="AK112" s="141"/>
      <c r="AL112" s="96" t="s">
        <v>42</v>
      </c>
      <c r="AM112" s="97"/>
      <c r="AN112" s="80"/>
      <c r="AO112" s="76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</row>
    <row r="113" spans="1:61" ht="15" customHeight="1" thickBot="1" x14ac:dyDescent="0.2">
      <c r="AK113" s="101"/>
      <c r="AL113" s="101"/>
      <c r="AM113" s="101"/>
      <c r="AN113" s="101"/>
      <c r="AO113" s="101"/>
    </row>
    <row r="114" spans="1:61" ht="13.5" customHeight="1" x14ac:dyDescent="0.15">
      <c r="A114" s="73"/>
      <c r="B114" s="4" t="s">
        <v>0</v>
      </c>
      <c r="C114" s="115" t="str">
        <f>IF($G$7="","",EDATE(C104,1))</f>
        <v/>
      </c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8" t="s">
        <v>11</v>
      </c>
      <c r="AI114" s="120" t="s">
        <v>12</v>
      </c>
      <c r="AK114" s="144" t="s">
        <v>2</v>
      </c>
      <c r="AL114" s="27" t="s">
        <v>15</v>
      </c>
      <c r="AM114" s="29">
        <f>COUNTIF(C120:AG120,"")+COUNTIF(C120:AG120,"○")</f>
        <v>0</v>
      </c>
    </row>
    <row r="115" spans="1:61" ht="14.25" thickBot="1" x14ac:dyDescent="0.2">
      <c r="B115" s="5" t="s">
        <v>1</v>
      </c>
      <c r="C115" s="21">
        <f>EDATE(C105,1)</f>
        <v>302</v>
      </c>
      <c r="D115" s="21">
        <f>C115+1</f>
        <v>303</v>
      </c>
      <c r="E115" s="21">
        <f t="shared" ref="E115" si="82">D115+1</f>
        <v>304</v>
      </c>
      <c r="F115" s="21">
        <f t="shared" ref="F115" si="83">E115+1</f>
        <v>305</v>
      </c>
      <c r="G115" s="21">
        <f t="shared" ref="G115" si="84">F115+1</f>
        <v>306</v>
      </c>
      <c r="H115" s="21">
        <f t="shared" ref="H115" si="85">G115+1</f>
        <v>307</v>
      </c>
      <c r="I115" s="21">
        <f t="shared" ref="I115" si="86">H115+1</f>
        <v>308</v>
      </c>
      <c r="J115" s="21">
        <f t="shared" ref="J115" si="87">I115+1</f>
        <v>309</v>
      </c>
      <c r="K115" s="21">
        <f t="shared" ref="K115" si="88">J115+1</f>
        <v>310</v>
      </c>
      <c r="L115" s="21">
        <f t="shared" ref="L115" si="89">K115+1</f>
        <v>311</v>
      </c>
      <c r="M115" s="21">
        <f t="shared" ref="M115" si="90">L115+1</f>
        <v>312</v>
      </c>
      <c r="N115" s="21">
        <f t="shared" ref="N115" si="91">M115+1</f>
        <v>313</v>
      </c>
      <c r="O115" s="21">
        <f t="shared" ref="O115" si="92">N115+1</f>
        <v>314</v>
      </c>
      <c r="P115" s="21">
        <f t="shared" ref="P115" si="93">O115+1</f>
        <v>315</v>
      </c>
      <c r="Q115" s="21">
        <f t="shared" ref="Q115" si="94">P115+1</f>
        <v>316</v>
      </c>
      <c r="R115" s="21">
        <f t="shared" ref="R115" si="95">Q115+1</f>
        <v>317</v>
      </c>
      <c r="S115" s="21">
        <f t="shared" ref="S115" si="96">R115+1</f>
        <v>318</v>
      </c>
      <c r="T115" s="21">
        <f t="shared" ref="T115" si="97">S115+1</f>
        <v>319</v>
      </c>
      <c r="U115" s="21">
        <f t="shared" ref="U115" si="98">T115+1</f>
        <v>320</v>
      </c>
      <c r="V115" s="21">
        <f t="shared" ref="V115" si="99">U115+1</f>
        <v>321</v>
      </c>
      <c r="W115" s="21">
        <f t="shared" ref="W115" si="100">V115+1</f>
        <v>322</v>
      </c>
      <c r="X115" s="21">
        <f t="shared" ref="X115" si="101">W115+1</f>
        <v>323</v>
      </c>
      <c r="Y115" s="21">
        <f t="shared" ref="Y115" si="102">X115+1</f>
        <v>324</v>
      </c>
      <c r="Z115" s="21">
        <f t="shared" ref="Z115" si="103">Y115+1</f>
        <v>325</v>
      </c>
      <c r="AA115" s="21">
        <f t="shared" ref="AA115" si="104">Z115+1</f>
        <v>326</v>
      </c>
      <c r="AB115" s="21">
        <f t="shared" ref="AB115" si="105">AA115+1</f>
        <v>327</v>
      </c>
      <c r="AC115" s="21">
        <f t="shared" ref="AC115" si="106">AB115+1</f>
        <v>328</v>
      </c>
      <c r="AD115" s="21">
        <f t="shared" ref="AD115" si="107">AC115+1</f>
        <v>329</v>
      </c>
      <c r="AE115" s="21">
        <f t="shared" ref="AE115" si="108">AD115+1</f>
        <v>330</v>
      </c>
      <c r="AF115" s="21">
        <f t="shared" ref="AF115" si="109">AE115+1</f>
        <v>331</v>
      </c>
      <c r="AG115" s="21">
        <f t="shared" ref="AG115" si="110">AF115+1</f>
        <v>332</v>
      </c>
      <c r="AH115" s="119"/>
      <c r="AI115" s="121"/>
      <c r="AK115" s="145"/>
      <c r="AL115" s="27" t="s">
        <v>23</v>
      </c>
      <c r="AM115" s="54">
        <f>COUNTIF(C120:AG120,"○")</f>
        <v>0</v>
      </c>
      <c r="AN115" t="s">
        <v>59</v>
      </c>
    </row>
    <row r="116" spans="1:61" ht="14.25" thickBot="1" x14ac:dyDescent="0.2">
      <c r="B116" s="5" t="s">
        <v>4</v>
      </c>
      <c r="C116" s="86" t="str">
        <f>TEXT(WEEKDAY(+C115),"aaa")</f>
        <v>日</v>
      </c>
      <c r="D116" s="86" t="str">
        <f t="shared" ref="D116:AG116" si="111">TEXT(WEEKDAY(+D115),"aaa")</f>
        <v>月</v>
      </c>
      <c r="E116" s="86" t="str">
        <f t="shared" si="111"/>
        <v>火</v>
      </c>
      <c r="F116" s="86" t="str">
        <f t="shared" si="111"/>
        <v>水</v>
      </c>
      <c r="G116" s="86" t="str">
        <f t="shared" si="111"/>
        <v>木</v>
      </c>
      <c r="H116" s="86" t="str">
        <f t="shared" si="111"/>
        <v>金</v>
      </c>
      <c r="I116" s="86" t="str">
        <f t="shared" si="111"/>
        <v>土</v>
      </c>
      <c r="J116" s="86" t="str">
        <f t="shared" si="111"/>
        <v>日</v>
      </c>
      <c r="K116" s="86" t="str">
        <f t="shared" si="111"/>
        <v>月</v>
      </c>
      <c r="L116" s="86" t="str">
        <f t="shared" si="111"/>
        <v>火</v>
      </c>
      <c r="M116" s="86" t="str">
        <f t="shared" si="111"/>
        <v>水</v>
      </c>
      <c r="N116" s="86" t="str">
        <f t="shared" si="111"/>
        <v>木</v>
      </c>
      <c r="O116" s="86" t="str">
        <f t="shared" si="111"/>
        <v>金</v>
      </c>
      <c r="P116" s="86" t="str">
        <f t="shared" si="111"/>
        <v>土</v>
      </c>
      <c r="Q116" s="86" t="str">
        <f t="shared" si="111"/>
        <v>日</v>
      </c>
      <c r="R116" s="86" t="str">
        <f t="shared" si="111"/>
        <v>月</v>
      </c>
      <c r="S116" s="86" t="str">
        <f t="shared" si="111"/>
        <v>火</v>
      </c>
      <c r="T116" s="86" t="str">
        <f t="shared" si="111"/>
        <v>水</v>
      </c>
      <c r="U116" s="86" t="str">
        <f t="shared" si="111"/>
        <v>木</v>
      </c>
      <c r="V116" s="86" t="str">
        <f t="shared" si="111"/>
        <v>金</v>
      </c>
      <c r="W116" s="86" t="str">
        <f t="shared" si="111"/>
        <v>土</v>
      </c>
      <c r="X116" s="86" t="str">
        <f t="shared" si="111"/>
        <v>日</v>
      </c>
      <c r="Y116" s="86" t="str">
        <f t="shared" si="111"/>
        <v>月</v>
      </c>
      <c r="Z116" s="86" t="str">
        <f t="shared" si="111"/>
        <v>火</v>
      </c>
      <c r="AA116" s="86" t="str">
        <f t="shared" si="111"/>
        <v>水</v>
      </c>
      <c r="AB116" s="86" t="str">
        <f t="shared" si="111"/>
        <v>木</v>
      </c>
      <c r="AC116" s="86" t="str">
        <f t="shared" si="111"/>
        <v>金</v>
      </c>
      <c r="AD116" s="86" t="str">
        <f t="shared" si="111"/>
        <v>土</v>
      </c>
      <c r="AE116" s="86" t="str">
        <f t="shared" si="111"/>
        <v>日</v>
      </c>
      <c r="AF116" s="86" t="str">
        <f t="shared" si="111"/>
        <v>月</v>
      </c>
      <c r="AG116" s="86" t="str">
        <f t="shared" si="111"/>
        <v>火</v>
      </c>
      <c r="AH116" s="119"/>
      <c r="AI116" s="121"/>
      <c r="AK116" s="145"/>
      <c r="AL116" s="27" t="s">
        <v>24</v>
      </c>
      <c r="AM116" s="56" t="str">
        <f>IFERROR(+AM115/AM114,"")</f>
        <v/>
      </c>
      <c r="AN116" s="31" t="str">
        <f>IF(AM116="","",IF(AM116&gt;=0.285,"達成",IF(AM115&gt;=AM117,"達成","未達成")))</f>
        <v/>
      </c>
    </row>
    <row r="117" spans="1:61" x14ac:dyDescent="0.15">
      <c r="B117" s="133" t="s">
        <v>5</v>
      </c>
      <c r="C117" s="122"/>
      <c r="D117" s="122"/>
      <c r="E117" s="122"/>
      <c r="F117" s="136"/>
      <c r="G117" s="136"/>
      <c r="H117" s="154"/>
      <c r="I117" s="136"/>
      <c r="J117" s="136"/>
      <c r="K117" s="136"/>
      <c r="L117" s="136"/>
      <c r="M117" s="136"/>
      <c r="N117" s="154"/>
      <c r="O117" s="136"/>
      <c r="P117" s="136"/>
      <c r="Q117" s="136"/>
      <c r="R117" s="136"/>
      <c r="S117" s="136"/>
      <c r="T117" s="136"/>
      <c r="U117" s="136"/>
      <c r="V117" s="136"/>
      <c r="W117" s="136"/>
      <c r="X117" s="153"/>
      <c r="Y117" s="136"/>
      <c r="Z117" s="150"/>
      <c r="AA117" s="136"/>
      <c r="AB117" s="136"/>
      <c r="AC117" s="136"/>
      <c r="AD117" s="136"/>
      <c r="AE117" s="136"/>
      <c r="AF117" s="136"/>
      <c r="AG117" s="136"/>
      <c r="AH117" s="119"/>
      <c r="AI117" s="121"/>
      <c r="AK117" s="146"/>
      <c r="AL117" s="27" t="s">
        <v>54</v>
      </c>
      <c r="AM117" s="90">
        <f>COUNTIF(C116:AG116,"土")+COUNTIF(C116:AG116,"日")-COUNTIFS(C116:AG116,"土",C120:AG120,AB111)-COUNTIFS(C116:AG116,"日",C120:AG120,AB111)</f>
        <v>0</v>
      </c>
    </row>
    <row r="118" spans="1:61" x14ac:dyDescent="0.15">
      <c r="B118" s="134"/>
      <c r="C118" s="123"/>
      <c r="D118" s="123"/>
      <c r="E118" s="123"/>
      <c r="F118" s="137"/>
      <c r="G118" s="137"/>
      <c r="H118" s="155"/>
      <c r="I118" s="137"/>
      <c r="J118" s="137"/>
      <c r="K118" s="137"/>
      <c r="L118" s="137"/>
      <c r="M118" s="137"/>
      <c r="N118" s="155"/>
      <c r="O118" s="137"/>
      <c r="P118" s="137"/>
      <c r="Q118" s="137"/>
      <c r="R118" s="137"/>
      <c r="S118" s="137"/>
      <c r="T118" s="137"/>
      <c r="U118" s="137"/>
      <c r="V118" s="137"/>
      <c r="W118" s="137"/>
      <c r="X118" s="151"/>
      <c r="Y118" s="137"/>
      <c r="Z118" s="151"/>
      <c r="AA118" s="137"/>
      <c r="AB118" s="137"/>
      <c r="AC118" s="137"/>
      <c r="AD118" s="137"/>
      <c r="AE118" s="137"/>
      <c r="AF118" s="137"/>
      <c r="AG118" s="137"/>
      <c r="AH118" s="119"/>
      <c r="AI118" s="121"/>
      <c r="AK118" s="139" t="s">
        <v>3</v>
      </c>
      <c r="AL118" s="28" t="s">
        <v>15</v>
      </c>
      <c r="AM118" s="55">
        <f>COUNTIF(C121:AG121,"")+COUNTIF(C121:AG121,"●")</f>
        <v>0</v>
      </c>
      <c r="AN118" s="80"/>
    </row>
    <row r="119" spans="1:61" s="1" customFormat="1" ht="39.950000000000003" customHeight="1" thickBot="1" x14ac:dyDescent="0.2">
      <c r="B119" s="135"/>
      <c r="C119" s="124"/>
      <c r="D119" s="124"/>
      <c r="E119" s="124"/>
      <c r="F119" s="138"/>
      <c r="G119" s="138"/>
      <c r="H119" s="156"/>
      <c r="I119" s="138"/>
      <c r="J119" s="138"/>
      <c r="K119" s="138"/>
      <c r="L119" s="138"/>
      <c r="M119" s="138"/>
      <c r="N119" s="156"/>
      <c r="O119" s="138"/>
      <c r="P119" s="138"/>
      <c r="Q119" s="138"/>
      <c r="R119" s="138"/>
      <c r="S119" s="138"/>
      <c r="T119" s="138"/>
      <c r="U119" s="138"/>
      <c r="V119" s="138"/>
      <c r="W119" s="138"/>
      <c r="X119" s="152"/>
      <c r="Y119" s="138"/>
      <c r="Z119" s="152"/>
      <c r="AA119" s="138"/>
      <c r="AB119" s="138"/>
      <c r="AC119" s="138"/>
      <c r="AD119" s="138"/>
      <c r="AE119" s="138"/>
      <c r="AF119" s="138"/>
      <c r="AG119" s="138"/>
      <c r="AH119" s="119"/>
      <c r="AI119" s="121"/>
      <c r="AK119" s="140"/>
      <c r="AL119" s="27" t="s">
        <v>23</v>
      </c>
      <c r="AM119" s="55">
        <f>COUNTIF(C121:AG121,"●")</f>
        <v>0</v>
      </c>
      <c r="AN119" s="93" t="s">
        <v>59</v>
      </c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</row>
    <row r="120" spans="1:61" s="20" customFormat="1" ht="14.25" thickBot="1" x14ac:dyDescent="0.2">
      <c r="B120" s="5" t="s">
        <v>2</v>
      </c>
      <c r="C120" s="86" t="s">
        <v>26</v>
      </c>
      <c r="D120" s="86" t="s">
        <v>26</v>
      </c>
      <c r="E120" s="86" t="s">
        <v>26</v>
      </c>
      <c r="F120" s="86" t="s">
        <v>26</v>
      </c>
      <c r="G120" s="86" t="s">
        <v>26</v>
      </c>
      <c r="H120" s="86" t="s">
        <v>26</v>
      </c>
      <c r="I120" s="86" t="s">
        <v>26</v>
      </c>
      <c r="J120" s="86" t="s">
        <v>26</v>
      </c>
      <c r="K120" s="86" t="s">
        <v>26</v>
      </c>
      <c r="L120" s="86" t="s">
        <v>26</v>
      </c>
      <c r="M120" s="86" t="s">
        <v>26</v>
      </c>
      <c r="N120" s="86" t="s">
        <v>26</v>
      </c>
      <c r="O120" s="86" t="s">
        <v>26</v>
      </c>
      <c r="P120" s="86" t="s">
        <v>26</v>
      </c>
      <c r="Q120" s="86" t="s">
        <v>26</v>
      </c>
      <c r="R120" s="86" t="s">
        <v>26</v>
      </c>
      <c r="S120" s="86" t="s">
        <v>26</v>
      </c>
      <c r="T120" s="86" t="s">
        <v>26</v>
      </c>
      <c r="U120" s="86" t="s">
        <v>26</v>
      </c>
      <c r="V120" s="86" t="s">
        <v>26</v>
      </c>
      <c r="W120" s="86" t="s">
        <v>26</v>
      </c>
      <c r="X120" s="86" t="s">
        <v>26</v>
      </c>
      <c r="Y120" s="86" t="s">
        <v>26</v>
      </c>
      <c r="Z120" s="86" t="s">
        <v>26</v>
      </c>
      <c r="AA120" s="86" t="s">
        <v>26</v>
      </c>
      <c r="AB120" s="86" t="s">
        <v>26</v>
      </c>
      <c r="AC120" s="86" t="s">
        <v>26</v>
      </c>
      <c r="AD120" s="86" t="s">
        <v>26</v>
      </c>
      <c r="AE120" s="86" t="s">
        <v>26</v>
      </c>
      <c r="AF120" s="86" t="s">
        <v>26</v>
      </c>
      <c r="AG120" s="86" t="s">
        <v>26</v>
      </c>
      <c r="AH120" s="8">
        <f>COUNTIF(C120:AG120,"○")</f>
        <v>0</v>
      </c>
      <c r="AI120" s="10">
        <f>+AH120+AI110</f>
        <v>0</v>
      </c>
      <c r="AK120" s="140"/>
      <c r="AL120" s="27" t="s">
        <v>24</v>
      </c>
      <c r="AM120" s="56" t="str">
        <f>IFERROR(+AM119/AM118,"")</f>
        <v/>
      </c>
      <c r="AN120" s="31" t="str">
        <f>IF(AM120="","",IF(AM120&gt;=0.285,"達成",IF(AM119&gt;=AM121,"達成","未達成")))</f>
        <v/>
      </c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</row>
    <row r="121" spans="1:61" s="20" customFormat="1" ht="14.25" thickBot="1" x14ac:dyDescent="0.2">
      <c r="B121" s="6" t="s">
        <v>3</v>
      </c>
      <c r="C121" s="14" t="s">
        <v>26</v>
      </c>
      <c r="D121" s="14" t="s">
        <v>26</v>
      </c>
      <c r="E121" s="14" t="s">
        <v>26</v>
      </c>
      <c r="F121" s="14" t="s">
        <v>26</v>
      </c>
      <c r="G121" s="14" t="s">
        <v>26</v>
      </c>
      <c r="H121" s="14" t="s">
        <v>26</v>
      </c>
      <c r="I121" s="14" t="s">
        <v>26</v>
      </c>
      <c r="J121" s="14" t="s">
        <v>26</v>
      </c>
      <c r="K121" s="14" t="s">
        <v>26</v>
      </c>
      <c r="L121" s="14" t="s">
        <v>26</v>
      </c>
      <c r="M121" s="14" t="s">
        <v>26</v>
      </c>
      <c r="N121" s="14" t="s">
        <v>26</v>
      </c>
      <c r="O121" s="14" t="s">
        <v>26</v>
      </c>
      <c r="P121" s="14" t="s">
        <v>26</v>
      </c>
      <c r="Q121" s="14" t="s">
        <v>26</v>
      </c>
      <c r="R121" s="14" t="s">
        <v>26</v>
      </c>
      <c r="S121" s="14" t="s">
        <v>26</v>
      </c>
      <c r="T121" s="14" t="s">
        <v>26</v>
      </c>
      <c r="U121" s="14" t="s">
        <v>26</v>
      </c>
      <c r="V121" s="14" t="s">
        <v>26</v>
      </c>
      <c r="W121" s="14" t="s">
        <v>26</v>
      </c>
      <c r="X121" s="14" t="s">
        <v>26</v>
      </c>
      <c r="Y121" s="14" t="s">
        <v>26</v>
      </c>
      <c r="Z121" s="14" t="s">
        <v>26</v>
      </c>
      <c r="AA121" s="14" t="s">
        <v>26</v>
      </c>
      <c r="AB121" s="14" t="s">
        <v>26</v>
      </c>
      <c r="AC121" s="14" t="s">
        <v>26</v>
      </c>
      <c r="AD121" s="14" t="s">
        <v>26</v>
      </c>
      <c r="AE121" s="14" t="s">
        <v>26</v>
      </c>
      <c r="AF121" s="14" t="s">
        <v>26</v>
      </c>
      <c r="AG121" s="14" t="s">
        <v>26</v>
      </c>
      <c r="AH121" s="9">
        <f>COUNTIF(C121:AG121,"●")</f>
        <v>0</v>
      </c>
      <c r="AI121" s="11">
        <f>+AH121+AI111</f>
        <v>0</v>
      </c>
      <c r="AK121" s="140"/>
      <c r="AL121" s="94" t="s">
        <v>54</v>
      </c>
      <c r="AM121" s="98">
        <f>AM117</f>
        <v>0</v>
      </c>
      <c r="AN121" s="91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</row>
    <row r="122" spans="1:61" s="20" customFormat="1" ht="14.25" thickBot="1" x14ac:dyDescent="0.2">
      <c r="B122" s="6" t="s">
        <v>40</v>
      </c>
      <c r="C122" s="14" t="s">
        <v>26</v>
      </c>
      <c r="D122" s="14" t="s">
        <v>26</v>
      </c>
      <c r="E122" s="14" t="s">
        <v>26</v>
      </c>
      <c r="F122" s="14" t="s">
        <v>26</v>
      </c>
      <c r="G122" s="14" t="s">
        <v>26</v>
      </c>
      <c r="H122" s="14" t="s">
        <v>26</v>
      </c>
      <c r="I122" s="14" t="s">
        <v>26</v>
      </c>
      <c r="J122" s="14" t="s">
        <v>26</v>
      </c>
      <c r="K122" s="14" t="s">
        <v>26</v>
      </c>
      <c r="L122" s="14" t="s">
        <v>26</v>
      </c>
      <c r="M122" s="14" t="s">
        <v>26</v>
      </c>
      <c r="N122" s="14" t="s">
        <v>26</v>
      </c>
      <c r="O122" s="14" t="s">
        <v>26</v>
      </c>
      <c r="P122" s="14" t="s">
        <v>26</v>
      </c>
      <c r="Q122" s="14" t="s">
        <v>26</v>
      </c>
      <c r="R122" s="14" t="s">
        <v>26</v>
      </c>
      <c r="S122" s="14" t="s">
        <v>26</v>
      </c>
      <c r="T122" s="14" t="s">
        <v>26</v>
      </c>
      <c r="U122" s="14" t="s">
        <v>26</v>
      </c>
      <c r="V122" s="14" t="s">
        <v>26</v>
      </c>
      <c r="W122" s="14" t="s">
        <v>26</v>
      </c>
      <c r="X122" s="14" t="s">
        <v>26</v>
      </c>
      <c r="Y122" s="14" t="s">
        <v>26</v>
      </c>
      <c r="Z122" s="14" t="s">
        <v>26</v>
      </c>
      <c r="AA122" s="14" t="s">
        <v>26</v>
      </c>
      <c r="AB122" s="14" t="s">
        <v>26</v>
      </c>
      <c r="AC122" s="14" t="s">
        <v>26</v>
      </c>
      <c r="AD122" s="14" t="s">
        <v>26</v>
      </c>
      <c r="AE122" s="14" t="s">
        <v>26</v>
      </c>
      <c r="AF122" s="14" t="s">
        <v>26</v>
      </c>
      <c r="AG122" s="14" t="s">
        <v>26</v>
      </c>
      <c r="AH122" s="142"/>
      <c r="AI122" s="143"/>
      <c r="AK122" s="141"/>
      <c r="AL122" s="96" t="s">
        <v>42</v>
      </c>
      <c r="AM122" s="97"/>
      <c r="AN122" s="80"/>
      <c r="AO122" s="76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</row>
    <row r="123" spans="1:61" ht="15" customHeight="1" thickBot="1" x14ac:dyDescent="0.2">
      <c r="AK123" s="101"/>
      <c r="AL123" s="101"/>
      <c r="AM123" s="101"/>
      <c r="AN123" s="101"/>
      <c r="AO123" s="101"/>
    </row>
    <row r="124" spans="1:61" ht="13.5" customHeight="1" x14ac:dyDescent="0.15">
      <c r="A124" s="73"/>
      <c r="B124" s="4" t="s">
        <v>0</v>
      </c>
      <c r="C124" s="115" t="str">
        <f>IF($G$7="","",EDATE(C114,1))</f>
        <v/>
      </c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8" t="s">
        <v>11</v>
      </c>
      <c r="AI124" s="120" t="s">
        <v>12</v>
      </c>
      <c r="AK124" s="144" t="s">
        <v>2</v>
      </c>
      <c r="AL124" s="27" t="s">
        <v>15</v>
      </c>
      <c r="AM124" s="29">
        <f>COUNTIF(C130:AG130,"")+COUNTIF(C130:AG130,"○")</f>
        <v>0</v>
      </c>
    </row>
    <row r="125" spans="1:61" ht="14.25" thickBot="1" x14ac:dyDescent="0.2">
      <c r="B125" s="5" t="s">
        <v>1</v>
      </c>
      <c r="C125" s="21">
        <f>EDATE(C115,1)</f>
        <v>333</v>
      </c>
      <c r="D125" s="21">
        <f>C125+1</f>
        <v>334</v>
      </c>
      <c r="E125" s="21">
        <f t="shared" ref="E125" si="112">D125+1</f>
        <v>335</v>
      </c>
      <c r="F125" s="21">
        <f t="shared" ref="F125" si="113">E125+1</f>
        <v>336</v>
      </c>
      <c r="G125" s="21">
        <f t="shared" ref="G125" si="114">F125+1</f>
        <v>337</v>
      </c>
      <c r="H125" s="21">
        <f t="shared" ref="H125" si="115">G125+1</f>
        <v>338</v>
      </c>
      <c r="I125" s="21">
        <f t="shared" ref="I125" si="116">H125+1</f>
        <v>339</v>
      </c>
      <c r="J125" s="21">
        <f t="shared" ref="J125" si="117">I125+1</f>
        <v>340</v>
      </c>
      <c r="K125" s="21">
        <f t="shared" ref="K125" si="118">J125+1</f>
        <v>341</v>
      </c>
      <c r="L125" s="21">
        <f t="shared" ref="L125" si="119">K125+1</f>
        <v>342</v>
      </c>
      <c r="M125" s="21">
        <f t="shared" ref="M125" si="120">L125+1</f>
        <v>343</v>
      </c>
      <c r="N125" s="21">
        <f t="shared" ref="N125" si="121">M125+1</f>
        <v>344</v>
      </c>
      <c r="O125" s="21">
        <f t="shared" ref="O125" si="122">N125+1</f>
        <v>345</v>
      </c>
      <c r="P125" s="21">
        <f t="shared" ref="P125" si="123">O125+1</f>
        <v>346</v>
      </c>
      <c r="Q125" s="21">
        <f t="shared" ref="Q125" si="124">P125+1</f>
        <v>347</v>
      </c>
      <c r="R125" s="21">
        <f t="shared" ref="R125" si="125">Q125+1</f>
        <v>348</v>
      </c>
      <c r="S125" s="21">
        <f t="shared" ref="S125" si="126">R125+1</f>
        <v>349</v>
      </c>
      <c r="T125" s="21">
        <f t="shared" ref="T125" si="127">S125+1</f>
        <v>350</v>
      </c>
      <c r="U125" s="21">
        <f t="shared" ref="U125" si="128">T125+1</f>
        <v>351</v>
      </c>
      <c r="V125" s="21">
        <f t="shared" ref="V125" si="129">U125+1</f>
        <v>352</v>
      </c>
      <c r="W125" s="21">
        <f t="shared" ref="W125" si="130">V125+1</f>
        <v>353</v>
      </c>
      <c r="X125" s="21">
        <f t="shared" ref="X125" si="131">W125+1</f>
        <v>354</v>
      </c>
      <c r="Y125" s="21">
        <f t="shared" ref="Y125" si="132">X125+1</f>
        <v>355</v>
      </c>
      <c r="Z125" s="21">
        <f t="shared" ref="Z125" si="133">Y125+1</f>
        <v>356</v>
      </c>
      <c r="AA125" s="21">
        <f t="shared" ref="AA125" si="134">Z125+1</f>
        <v>357</v>
      </c>
      <c r="AB125" s="21">
        <f t="shared" ref="AB125" si="135">AA125+1</f>
        <v>358</v>
      </c>
      <c r="AC125" s="21">
        <f t="shared" ref="AC125" si="136">AB125+1</f>
        <v>359</v>
      </c>
      <c r="AD125" s="21">
        <f t="shared" ref="AD125" si="137">AC125+1</f>
        <v>360</v>
      </c>
      <c r="AE125" s="21">
        <f t="shared" ref="AE125" si="138">AD125+1</f>
        <v>361</v>
      </c>
      <c r="AF125" s="21">
        <f t="shared" ref="AF125" si="139">AE125+1</f>
        <v>362</v>
      </c>
      <c r="AG125" s="21">
        <f t="shared" ref="AG125" si="140">AF125+1</f>
        <v>363</v>
      </c>
      <c r="AH125" s="119"/>
      <c r="AI125" s="121"/>
      <c r="AK125" s="145"/>
      <c r="AL125" s="27" t="s">
        <v>23</v>
      </c>
      <c r="AM125" s="54">
        <f>COUNTIF(C130:AG130,"○")</f>
        <v>0</v>
      </c>
      <c r="AN125" t="s">
        <v>59</v>
      </c>
    </row>
    <row r="126" spans="1:61" ht="14.25" thickBot="1" x14ac:dyDescent="0.2">
      <c r="B126" s="5" t="s">
        <v>4</v>
      </c>
      <c r="C126" s="86" t="str">
        <f>TEXT(WEEKDAY(+C125),"aaa")</f>
        <v>水</v>
      </c>
      <c r="D126" s="86" t="str">
        <f t="shared" ref="D126:AG126" si="141">TEXT(WEEKDAY(+D125),"aaa")</f>
        <v>木</v>
      </c>
      <c r="E126" s="86" t="str">
        <f t="shared" si="141"/>
        <v>金</v>
      </c>
      <c r="F126" s="86" t="str">
        <f t="shared" si="141"/>
        <v>土</v>
      </c>
      <c r="G126" s="86" t="str">
        <f t="shared" si="141"/>
        <v>日</v>
      </c>
      <c r="H126" s="86" t="str">
        <f t="shared" si="141"/>
        <v>月</v>
      </c>
      <c r="I126" s="86" t="str">
        <f t="shared" si="141"/>
        <v>火</v>
      </c>
      <c r="J126" s="86" t="str">
        <f t="shared" si="141"/>
        <v>水</v>
      </c>
      <c r="K126" s="86" t="str">
        <f t="shared" si="141"/>
        <v>木</v>
      </c>
      <c r="L126" s="86" t="str">
        <f t="shared" si="141"/>
        <v>金</v>
      </c>
      <c r="M126" s="86" t="str">
        <f t="shared" si="141"/>
        <v>土</v>
      </c>
      <c r="N126" s="86" t="str">
        <f t="shared" si="141"/>
        <v>日</v>
      </c>
      <c r="O126" s="86" t="str">
        <f t="shared" si="141"/>
        <v>月</v>
      </c>
      <c r="P126" s="86" t="str">
        <f t="shared" si="141"/>
        <v>火</v>
      </c>
      <c r="Q126" s="86" t="str">
        <f t="shared" si="141"/>
        <v>水</v>
      </c>
      <c r="R126" s="86" t="str">
        <f t="shared" si="141"/>
        <v>木</v>
      </c>
      <c r="S126" s="86" t="str">
        <f t="shared" si="141"/>
        <v>金</v>
      </c>
      <c r="T126" s="86" t="str">
        <f t="shared" si="141"/>
        <v>土</v>
      </c>
      <c r="U126" s="86" t="str">
        <f t="shared" si="141"/>
        <v>日</v>
      </c>
      <c r="V126" s="86" t="str">
        <f t="shared" si="141"/>
        <v>月</v>
      </c>
      <c r="W126" s="86" t="str">
        <f t="shared" si="141"/>
        <v>火</v>
      </c>
      <c r="X126" s="86" t="str">
        <f t="shared" si="141"/>
        <v>水</v>
      </c>
      <c r="Y126" s="86" t="str">
        <f t="shared" si="141"/>
        <v>木</v>
      </c>
      <c r="Z126" s="86" t="str">
        <f t="shared" si="141"/>
        <v>金</v>
      </c>
      <c r="AA126" s="86" t="str">
        <f t="shared" si="141"/>
        <v>土</v>
      </c>
      <c r="AB126" s="86" t="str">
        <f t="shared" si="141"/>
        <v>日</v>
      </c>
      <c r="AC126" s="86" t="str">
        <f t="shared" si="141"/>
        <v>月</v>
      </c>
      <c r="AD126" s="86" t="str">
        <f t="shared" si="141"/>
        <v>火</v>
      </c>
      <c r="AE126" s="86" t="str">
        <f t="shared" si="141"/>
        <v>水</v>
      </c>
      <c r="AF126" s="86" t="str">
        <f t="shared" si="141"/>
        <v>木</v>
      </c>
      <c r="AG126" s="86" t="str">
        <f t="shared" si="141"/>
        <v>金</v>
      </c>
      <c r="AH126" s="119"/>
      <c r="AI126" s="121"/>
      <c r="AK126" s="145"/>
      <c r="AL126" s="27" t="s">
        <v>24</v>
      </c>
      <c r="AM126" s="56" t="str">
        <f>IFERROR(+AM125/AM124,"")</f>
        <v/>
      </c>
      <c r="AN126" s="31" t="str">
        <f>IF(AM126="","",IF(AM126&gt;=0.285,"達成",IF(AM125&gt;=AM127,"達成","未達成")))</f>
        <v/>
      </c>
    </row>
    <row r="127" spans="1:61" x14ac:dyDescent="0.15">
      <c r="B127" s="133" t="s">
        <v>5</v>
      </c>
      <c r="C127" s="122"/>
      <c r="D127" s="122"/>
      <c r="E127" s="122"/>
      <c r="F127" s="136"/>
      <c r="G127" s="136"/>
      <c r="H127" s="154"/>
      <c r="I127" s="136"/>
      <c r="J127" s="136"/>
      <c r="K127" s="136"/>
      <c r="L127" s="136"/>
      <c r="M127" s="136"/>
      <c r="N127" s="154"/>
      <c r="O127" s="136"/>
      <c r="P127" s="136"/>
      <c r="Q127" s="136"/>
      <c r="R127" s="136"/>
      <c r="S127" s="136"/>
      <c r="T127" s="136"/>
      <c r="U127" s="136"/>
      <c r="V127" s="136"/>
      <c r="W127" s="136"/>
      <c r="X127" s="153"/>
      <c r="Y127" s="136"/>
      <c r="Z127" s="150"/>
      <c r="AA127" s="136"/>
      <c r="AB127" s="136"/>
      <c r="AC127" s="136"/>
      <c r="AD127" s="136"/>
      <c r="AE127" s="136"/>
      <c r="AF127" s="136"/>
      <c r="AG127" s="136"/>
      <c r="AH127" s="119"/>
      <c r="AI127" s="121"/>
      <c r="AK127" s="146"/>
      <c r="AL127" s="27" t="s">
        <v>54</v>
      </c>
      <c r="AM127" s="90">
        <f>COUNTIF(C126:AG126,"土")+COUNTIF(C126:AG126,"日")-COUNTIFS(C126:AG126,"土",C130:AG130,AB121)-COUNTIFS(C126:AG126,"日",C130:AG130,AB121)</f>
        <v>0</v>
      </c>
    </row>
    <row r="128" spans="1:61" x14ac:dyDescent="0.15">
      <c r="B128" s="134"/>
      <c r="C128" s="123"/>
      <c r="D128" s="123"/>
      <c r="E128" s="123"/>
      <c r="F128" s="137"/>
      <c r="G128" s="137"/>
      <c r="H128" s="155"/>
      <c r="I128" s="137"/>
      <c r="J128" s="137"/>
      <c r="K128" s="137"/>
      <c r="L128" s="137"/>
      <c r="M128" s="137"/>
      <c r="N128" s="155"/>
      <c r="O128" s="137"/>
      <c r="P128" s="137"/>
      <c r="Q128" s="137"/>
      <c r="R128" s="137"/>
      <c r="S128" s="137"/>
      <c r="T128" s="137"/>
      <c r="U128" s="137"/>
      <c r="V128" s="137"/>
      <c r="W128" s="137"/>
      <c r="X128" s="151"/>
      <c r="Y128" s="137"/>
      <c r="Z128" s="151"/>
      <c r="AA128" s="137"/>
      <c r="AB128" s="137"/>
      <c r="AC128" s="137"/>
      <c r="AD128" s="137"/>
      <c r="AE128" s="137"/>
      <c r="AF128" s="137"/>
      <c r="AG128" s="137"/>
      <c r="AH128" s="119"/>
      <c r="AI128" s="121"/>
      <c r="AK128" s="139" t="s">
        <v>3</v>
      </c>
      <c r="AL128" s="28" t="s">
        <v>15</v>
      </c>
      <c r="AM128" s="55">
        <f>COUNTIF(C131:AG131,"")+COUNTIF(C131:AG131,"●")</f>
        <v>0</v>
      </c>
      <c r="AN128" s="80"/>
    </row>
    <row r="129" spans="1:61" s="1" customFormat="1" ht="39.950000000000003" customHeight="1" thickBot="1" x14ac:dyDescent="0.2">
      <c r="B129" s="135"/>
      <c r="C129" s="124"/>
      <c r="D129" s="124"/>
      <c r="E129" s="124"/>
      <c r="F129" s="138"/>
      <c r="G129" s="138"/>
      <c r="H129" s="156"/>
      <c r="I129" s="138"/>
      <c r="J129" s="138"/>
      <c r="K129" s="138"/>
      <c r="L129" s="138"/>
      <c r="M129" s="138"/>
      <c r="N129" s="156"/>
      <c r="O129" s="138"/>
      <c r="P129" s="138"/>
      <c r="Q129" s="138"/>
      <c r="R129" s="138"/>
      <c r="S129" s="138"/>
      <c r="T129" s="138"/>
      <c r="U129" s="138"/>
      <c r="V129" s="138"/>
      <c r="W129" s="138"/>
      <c r="X129" s="152"/>
      <c r="Y129" s="138"/>
      <c r="Z129" s="152"/>
      <c r="AA129" s="138"/>
      <c r="AB129" s="138"/>
      <c r="AC129" s="138"/>
      <c r="AD129" s="138"/>
      <c r="AE129" s="138"/>
      <c r="AF129" s="138"/>
      <c r="AG129" s="138"/>
      <c r="AH129" s="119"/>
      <c r="AI129" s="121"/>
      <c r="AK129" s="140"/>
      <c r="AL129" s="27" t="s">
        <v>23</v>
      </c>
      <c r="AM129" s="55">
        <f>COUNTIF(C131:AG131,"●")</f>
        <v>0</v>
      </c>
      <c r="AN129" s="93" t="s">
        <v>59</v>
      </c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</row>
    <row r="130" spans="1:61" s="20" customFormat="1" ht="14.25" thickBot="1" x14ac:dyDescent="0.2">
      <c r="B130" s="5" t="s">
        <v>2</v>
      </c>
      <c r="C130" s="86" t="s">
        <v>26</v>
      </c>
      <c r="D130" s="86" t="s">
        <v>26</v>
      </c>
      <c r="E130" s="86" t="s">
        <v>26</v>
      </c>
      <c r="F130" s="86" t="s">
        <v>26</v>
      </c>
      <c r="G130" s="86" t="s">
        <v>26</v>
      </c>
      <c r="H130" s="86" t="s">
        <v>26</v>
      </c>
      <c r="I130" s="86" t="s">
        <v>26</v>
      </c>
      <c r="J130" s="86" t="s">
        <v>26</v>
      </c>
      <c r="K130" s="86" t="s">
        <v>26</v>
      </c>
      <c r="L130" s="86" t="s">
        <v>26</v>
      </c>
      <c r="M130" s="86" t="s">
        <v>26</v>
      </c>
      <c r="N130" s="86" t="s">
        <v>26</v>
      </c>
      <c r="O130" s="86" t="s">
        <v>26</v>
      </c>
      <c r="P130" s="86" t="s">
        <v>26</v>
      </c>
      <c r="Q130" s="86" t="s">
        <v>26</v>
      </c>
      <c r="R130" s="86" t="s">
        <v>26</v>
      </c>
      <c r="S130" s="86" t="s">
        <v>26</v>
      </c>
      <c r="T130" s="86" t="s">
        <v>26</v>
      </c>
      <c r="U130" s="86" t="s">
        <v>26</v>
      </c>
      <c r="V130" s="86" t="s">
        <v>26</v>
      </c>
      <c r="W130" s="86" t="s">
        <v>26</v>
      </c>
      <c r="X130" s="86" t="s">
        <v>26</v>
      </c>
      <c r="Y130" s="86" t="s">
        <v>26</v>
      </c>
      <c r="Z130" s="86" t="s">
        <v>26</v>
      </c>
      <c r="AA130" s="86" t="s">
        <v>26</v>
      </c>
      <c r="AB130" s="86" t="s">
        <v>26</v>
      </c>
      <c r="AC130" s="86" t="s">
        <v>26</v>
      </c>
      <c r="AD130" s="86" t="s">
        <v>26</v>
      </c>
      <c r="AE130" s="86" t="s">
        <v>26</v>
      </c>
      <c r="AF130" s="86" t="s">
        <v>26</v>
      </c>
      <c r="AG130" s="86" t="s">
        <v>26</v>
      </c>
      <c r="AH130" s="8">
        <f>COUNTIF(C130:AG130,"○")</f>
        <v>0</v>
      </c>
      <c r="AI130" s="10">
        <f>+AH130+AI120</f>
        <v>0</v>
      </c>
      <c r="AK130" s="140"/>
      <c r="AL130" s="27" t="s">
        <v>24</v>
      </c>
      <c r="AM130" s="56" t="str">
        <f>IFERROR(+AM129/AM128,"")</f>
        <v/>
      </c>
      <c r="AN130" s="31" t="str">
        <f>IF(AM130="","",IF(AM130&gt;=0.285,"達成",IF(AM129&gt;=AM131,"達成","未達成")))</f>
        <v/>
      </c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</row>
    <row r="131" spans="1:61" s="20" customFormat="1" ht="14.25" thickBot="1" x14ac:dyDescent="0.2">
      <c r="B131" s="6" t="s">
        <v>3</v>
      </c>
      <c r="C131" s="14" t="s">
        <v>26</v>
      </c>
      <c r="D131" s="14" t="s">
        <v>26</v>
      </c>
      <c r="E131" s="14" t="s">
        <v>26</v>
      </c>
      <c r="F131" s="14" t="s">
        <v>26</v>
      </c>
      <c r="G131" s="14" t="s">
        <v>26</v>
      </c>
      <c r="H131" s="14" t="s">
        <v>26</v>
      </c>
      <c r="I131" s="14" t="s">
        <v>26</v>
      </c>
      <c r="J131" s="14" t="s">
        <v>26</v>
      </c>
      <c r="K131" s="14" t="s">
        <v>26</v>
      </c>
      <c r="L131" s="14" t="s">
        <v>26</v>
      </c>
      <c r="M131" s="14" t="s">
        <v>26</v>
      </c>
      <c r="N131" s="14" t="s">
        <v>26</v>
      </c>
      <c r="O131" s="14" t="s">
        <v>26</v>
      </c>
      <c r="P131" s="14" t="s">
        <v>26</v>
      </c>
      <c r="Q131" s="14" t="s">
        <v>26</v>
      </c>
      <c r="R131" s="14" t="s">
        <v>26</v>
      </c>
      <c r="S131" s="14" t="s">
        <v>26</v>
      </c>
      <c r="T131" s="14" t="s">
        <v>26</v>
      </c>
      <c r="U131" s="14" t="s">
        <v>26</v>
      </c>
      <c r="V131" s="14" t="s">
        <v>26</v>
      </c>
      <c r="W131" s="14" t="s">
        <v>26</v>
      </c>
      <c r="X131" s="14" t="s">
        <v>26</v>
      </c>
      <c r="Y131" s="14" t="s">
        <v>26</v>
      </c>
      <c r="Z131" s="14" t="s">
        <v>26</v>
      </c>
      <c r="AA131" s="14" t="s">
        <v>26</v>
      </c>
      <c r="AB131" s="14" t="s">
        <v>26</v>
      </c>
      <c r="AC131" s="14" t="s">
        <v>26</v>
      </c>
      <c r="AD131" s="14" t="s">
        <v>26</v>
      </c>
      <c r="AE131" s="14" t="s">
        <v>26</v>
      </c>
      <c r="AF131" s="14" t="s">
        <v>26</v>
      </c>
      <c r="AG131" s="14" t="s">
        <v>26</v>
      </c>
      <c r="AH131" s="9">
        <f>COUNTIF(C131:AG131,"●")</f>
        <v>0</v>
      </c>
      <c r="AI131" s="11">
        <f>+AH131+AI121</f>
        <v>0</v>
      </c>
      <c r="AK131" s="140"/>
      <c r="AL131" s="94" t="s">
        <v>54</v>
      </c>
      <c r="AM131" s="98">
        <f>AM127</f>
        <v>0</v>
      </c>
      <c r="AN131" s="91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</row>
    <row r="132" spans="1:61" s="20" customFormat="1" ht="14.25" thickBot="1" x14ac:dyDescent="0.2">
      <c r="B132" s="6" t="s">
        <v>40</v>
      </c>
      <c r="C132" s="14" t="s">
        <v>26</v>
      </c>
      <c r="D132" s="14" t="s">
        <v>26</v>
      </c>
      <c r="E132" s="14" t="s">
        <v>26</v>
      </c>
      <c r="F132" s="14" t="s">
        <v>26</v>
      </c>
      <c r="G132" s="14" t="s">
        <v>26</v>
      </c>
      <c r="H132" s="14" t="s">
        <v>26</v>
      </c>
      <c r="I132" s="14" t="s">
        <v>26</v>
      </c>
      <c r="J132" s="14" t="s">
        <v>26</v>
      </c>
      <c r="K132" s="14" t="s">
        <v>26</v>
      </c>
      <c r="L132" s="14" t="s">
        <v>26</v>
      </c>
      <c r="M132" s="14" t="s">
        <v>26</v>
      </c>
      <c r="N132" s="14" t="s">
        <v>26</v>
      </c>
      <c r="O132" s="14" t="s">
        <v>26</v>
      </c>
      <c r="P132" s="14" t="s">
        <v>26</v>
      </c>
      <c r="Q132" s="14" t="s">
        <v>26</v>
      </c>
      <c r="R132" s="14" t="s">
        <v>26</v>
      </c>
      <c r="S132" s="14" t="s">
        <v>26</v>
      </c>
      <c r="T132" s="14" t="s">
        <v>26</v>
      </c>
      <c r="U132" s="14" t="s">
        <v>26</v>
      </c>
      <c r="V132" s="14" t="s">
        <v>26</v>
      </c>
      <c r="W132" s="14" t="s">
        <v>26</v>
      </c>
      <c r="X132" s="14" t="s">
        <v>26</v>
      </c>
      <c r="Y132" s="14" t="s">
        <v>26</v>
      </c>
      <c r="Z132" s="14" t="s">
        <v>26</v>
      </c>
      <c r="AA132" s="14" t="s">
        <v>26</v>
      </c>
      <c r="AB132" s="14" t="s">
        <v>26</v>
      </c>
      <c r="AC132" s="14" t="s">
        <v>26</v>
      </c>
      <c r="AD132" s="14" t="s">
        <v>26</v>
      </c>
      <c r="AE132" s="14" t="s">
        <v>26</v>
      </c>
      <c r="AF132" s="14" t="s">
        <v>26</v>
      </c>
      <c r="AG132" s="14" t="s">
        <v>26</v>
      </c>
      <c r="AH132" s="142"/>
      <c r="AI132" s="143"/>
      <c r="AK132" s="141"/>
      <c r="AL132" s="96" t="s">
        <v>42</v>
      </c>
      <c r="AM132" s="97"/>
      <c r="AN132" s="80"/>
      <c r="AO132" s="76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</row>
    <row r="133" spans="1:61" ht="56.25" customHeight="1" thickBot="1" x14ac:dyDescent="0.2">
      <c r="B133" s="113" t="s">
        <v>65</v>
      </c>
      <c r="AK133" s="163" t="s">
        <v>60</v>
      </c>
      <c r="AL133" s="163"/>
      <c r="AM133" s="163"/>
      <c r="AN133" s="163"/>
      <c r="AO133" s="102"/>
    </row>
    <row r="134" spans="1:61" ht="11.25" customHeight="1" x14ac:dyDescent="0.15"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62"/>
      <c r="AK134" s="33"/>
      <c r="AL134" s="33"/>
      <c r="AM134" s="33"/>
      <c r="AN134" s="33"/>
      <c r="AO134" s="34"/>
    </row>
    <row r="135" spans="1:61" ht="21.75" customHeight="1" x14ac:dyDescent="0.15">
      <c r="B135" s="103" t="s">
        <v>19</v>
      </c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63"/>
      <c r="AK135" t="s">
        <v>58</v>
      </c>
      <c r="AO135" s="36"/>
    </row>
    <row r="136" spans="1:61" ht="20.100000000000001" customHeight="1" x14ac:dyDescent="0.15">
      <c r="B136" s="159" t="s">
        <v>20</v>
      </c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63"/>
      <c r="AK136" s="158" t="s">
        <v>2</v>
      </c>
      <c r="AL136" s="60" t="s">
        <v>31</v>
      </c>
      <c r="AM136" s="57">
        <f>SUM(AM14,AM24,AM34,AM44,AM54,AM64,AM74,AM84,AM94,AM104,AM114,AM124)</f>
        <v>0</v>
      </c>
      <c r="AO136" s="36"/>
    </row>
    <row r="137" spans="1:61" s="40" customFormat="1" ht="20.100000000000001" customHeight="1" thickBot="1" x14ac:dyDescent="0.2">
      <c r="A137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35"/>
      <c r="AK137" s="158"/>
      <c r="AL137" s="60" t="s">
        <v>35</v>
      </c>
      <c r="AM137" s="57">
        <f>SUM(AM15,AM25,AM35,AM45,AM55,AM65,AM75,AM85,AM95,AM105,AM115,AM125)</f>
        <v>0</v>
      </c>
      <c r="AN137"/>
      <c r="AO137" s="36"/>
    </row>
    <row r="138" spans="1:61" s="40" customFormat="1" ht="20.100000000000001" customHeight="1" thickBot="1" x14ac:dyDescent="0.2">
      <c r="A138"/>
      <c r="B138" s="52" t="s">
        <v>21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64"/>
      <c r="AK138" s="158"/>
      <c r="AL138" s="61" t="s">
        <v>24</v>
      </c>
      <c r="AM138" s="99" t="str">
        <f>IFERROR(+AM137/AM136,"")</f>
        <v/>
      </c>
      <c r="AN138" s="31" t="str">
        <f>IF(AM138="","",IF(AM138&gt;=0.285,"達成","未達成"))</f>
        <v/>
      </c>
      <c r="AO138" s="36"/>
    </row>
    <row r="139" spans="1:61" s="40" customFormat="1" ht="20.100000000000001" customHeight="1" x14ac:dyDescent="0.15">
      <c r="A139"/>
      <c r="B139" s="157" t="s">
        <v>44</v>
      </c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65"/>
      <c r="AK139" s="158" t="s">
        <v>3</v>
      </c>
      <c r="AL139" s="60" t="s">
        <v>31</v>
      </c>
      <c r="AM139" s="57">
        <f>SUM(AM18,AM28,AM38,AM48,AM58,AM68,AM78,AM88,AM98,AM108,AM118,AM128)</f>
        <v>0</v>
      </c>
      <c r="AN139"/>
      <c r="AO139" s="36"/>
    </row>
    <row r="140" spans="1:61" s="40" customFormat="1" ht="20.100000000000001" customHeight="1" thickBot="1" x14ac:dyDescent="0.2">
      <c r="A140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35"/>
      <c r="AK140" s="158"/>
      <c r="AL140" s="60" t="s">
        <v>35</v>
      </c>
      <c r="AM140" s="57">
        <f>SUM(AM19,AM29,AM39,AM49,AM59,AM69,AM79,AM89,AM99,AM109,AM119,AM129)</f>
        <v>0</v>
      </c>
      <c r="AN140"/>
      <c r="AO140" s="36"/>
    </row>
    <row r="141" spans="1:61" s="40" customFormat="1" ht="20.100000000000001" customHeight="1" thickBot="1" x14ac:dyDescent="0.2">
      <c r="A141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35"/>
      <c r="AK141" s="158"/>
      <c r="AL141" s="61" t="s">
        <v>24</v>
      </c>
      <c r="AM141" s="99" t="str">
        <f>IFERROR(+AM140/AM139,"")</f>
        <v/>
      </c>
      <c r="AN141" s="31" t="str">
        <f>IF(AM141="","",IF(AM141&gt;=0.285,"達成","未達成"))</f>
        <v/>
      </c>
      <c r="AO141" s="36"/>
    </row>
    <row r="142" spans="1:61" s="40" customFormat="1" ht="17.25" customHeight="1" thickBot="1" x14ac:dyDescent="0.2">
      <c r="A142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37"/>
      <c r="AK142" s="66"/>
      <c r="AL142" s="66"/>
      <c r="AM142" s="66"/>
      <c r="AN142" s="66"/>
      <c r="AO142" s="38"/>
    </row>
    <row r="143" spans="1:61" s="40" customFormat="1" ht="32.25" customHeight="1" x14ac:dyDescent="0.15">
      <c r="A143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/>
      <c r="AK143"/>
      <c r="AL143"/>
      <c r="AM143"/>
      <c r="AN143"/>
      <c r="AO143"/>
    </row>
    <row r="150" spans="2:2" s="40" customFormat="1" x14ac:dyDescent="0.15"/>
    <row r="151" spans="2:2" s="40" customFormat="1" x14ac:dyDescent="0.15"/>
    <row r="152" spans="2:2" s="40" customFormat="1" x14ac:dyDescent="0.15">
      <c r="B152" s="67" t="s">
        <v>22</v>
      </c>
    </row>
    <row r="153" spans="2:2" s="40" customFormat="1" x14ac:dyDescent="0.15"/>
    <row r="154" spans="2:2" s="40" customFormat="1" x14ac:dyDescent="0.15"/>
    <row r="155" spans="2:2" s="40" customFormat="1" x14ac:dyDescent="0.15"/>
    <row r="156" spans="2:2" s="40" customFormat="1" x14ac:dyDescent="0.15"/>
    <row r="157" spans="2:2" s="40" customFormat="1" x14ac:dyDescent="0.15"/>
    <row r="158" spans="2:2" s="40" customFormat="1" x14ac:dyDescent="0.15"/>
    <row r="159" spans="2:2" s="40" customFormat="1" x14ac:dyDescent="0.15"/>
    <row r="160" spans="2:2" s="40" customFormat="1" x14ac:dyDescent="0.15"/>
    <row r="161" s="40" customFormat="1" x14ac:dyDescent="0.15"/>
    <row r="162" s="40" customFormat="1" x14ac:dyDescent="0.15"/>
    <row r="163" s="40" customFormat="1" x14ac:dyDescent="0.15"/>
    <row r="164" s="40" customFormat="1" x14ac:dyDescent="0.15"/>
    <row r="165" s="40" customFormat="1" x14ac:dyDescent="0.15"/>
    <row r="166" s="40" customFormat="1" x14ac:dyDescent="0.15"/>
    <row r="167" s="40" customFormat="1" x14ac:dyDescent="0.15"/>
    <row r="168" s="40" customFormat="1" x14ac:dyDescent="0.15"/>
    <row r="169" s="40" customFormat="1" x14ac:dyDescent="0.15"/>
  </sheetData>
  <mergeCells count="471">
    <mergeCell ref="G7:K7"/>
    <mergeCell ref="AK133:AN133"/>
    <mergeCell ref="B8:Y12"/>
    <mergeCell ref="AC127:AC129"/>
    <mergeCell ref="AD127:AD129"/>
    <mergeCell ref="AE127:AE129"/>
    <mergeCell ref="AF127:AF129"/>
    <mergeCell ref="AG127:AG129"/>
    <mergeCell ref="AK128:AK132"/>
    <mergeCell ref="AH132:AI132"/>
    <mergeCell ref="W127:W129"/>
    <mergeCell ref="X127:X129"/>
    <mergeCell ref="Y127:Y129"/>
    <mergeCell ref="Z127:Z129"/>
    <mergeCell ref="AA127:AA129"/>
    <mergeCell ref="AB127:AB129"/>
    <mergeCell ref="Q127:Q129"/>
    <mergeCell ref="R127:R129"/>
    <mergeCell ref="S127:S129"/>
    <mergeCell ref="T127:T129"/>
    <mergeCell ref="U127:U129"/>
    <mergeCell ref="V127:V129"/>
    <mergeCell ref="K127:K129"/>
    <mergeCell ref="L127:L129"/>
    <mergeCell ref="M127:M129"/>
    <mergeCell ref="N127:N129"/>
    <mergeCell ref="O127:O129"/>
    <mergeCell ref="P127:P129"/>
    <mergeCell ref="E127:E129"/>
    <mergeCell ref="F127:F129"/>
    <mergeCell ref="G127:G129"/>
    <mergeCell ref="H127:H129"/>
    <mergeCell ref="I127:I129"/>
    <mergeCell ref="J127:J129"/>
    <mergeCell ref="AH124:AH129"/>
    <mergeCell ref="AI124:AI129"/>
    <mergeCell ref="AK124:AK127"/>
    <mergeCell ref="Y117:Y119"/>
    <mergeCell ref="Z117:Z119"/>
    <mergeCell ref="AA117:AA119"/>
    <mergeCell ref="AB117:AB119"/>
    <mergeCell ref="AC117:AC119"/>
    <mergeCell ref="AD117:AD119"/>
    <mergeCell ref="N117:N119"/>
    <mergeCell ref="O117:O119"/>
    <mergeCell ref="P117:P119"/>
    <mergeCell ref="Q117:Q119"/>
    <mergeCell ref="R117:R119"/>
    <mergeCell ref="AE117:AE119"/>
    <mergeCell ref="AF117:AF119"/>
    <mergeCell ref="AG117:AG119"/>
    <mergeCell ref="AK118:AK122"/>
    <mergeCell ref="AH122:AI122"/>
    <mergeCell ref="G117:G119"/>
    <mergeCell ref="H117:H119"/>
    <mergeCell ref="I117:I119"/>
    <mergeCell ref="J117:J119"/>
    <mergeCell ref="K117:K119"/>
    <mergeCell ref="L117:L119"/>
    <mergeCell ref="AK108:AK112"/>
    <mergeCell ref="AH112:AI112"/>
    <mergeCell ref="AH114:AH119"/>
    <mergeCell ref="AI114:AI119"/>
    <mergeCell ref="AK114:AK117"/>
    <mergeCell ref="AD107:AD109"/>
    <mergeCell ref="AE107:AE109"/>
    <mergeCell ref="K107:K109"/>
    <mergeCell ref="L107:L109"/>
    <mergeCell ref="M107:M109"/>
    <mergeCell ref="AK104:AK107"/>
    <mergeCell ref="S117:S119"/>
    <mergeCell ref="T117:T119"/>
    <mergeCell ref="U117:U119"/>
    <mergeCell ref="V117:V119"/>
    <mergeCell ref="W117:W119"/>
    <mergeCell ref="X117:X119"/>
    <mergeCell ref="M117:M119"/>
    <mergeCell ref="B117:B119"/>
    <mergeCell ref="C117:C119"/>
    <mergeCell ref="D117:D119"/>
    <mergeCell ref="E117:E119"/>
    <mergeCell ref="F117:F119"/>
    <mergeCell ref="Z107:Z109"/>
    <mergeCell ref="AA107:AA109"/>
    <mergeCell ref="AB107:AB109"/>
    <mergeCell ref="AC107:AC109"/>
    <mergeCell ref="T107:T109"/>
    <mergeCell ref="U107:U109"/>
    <mergeCell ref="V107:V109"/>
    <mergeCell ref="W107:W109"/>
    <mergeCell ref="X107:X109"/>
    <mergeCell ref="Y107:Y109"/>
    <mergeCell ref="N107:N109"/>
    <mergeCell ref="O107:O109"/>
    <mergeCell ref="P107:P109"/>
    <mergeCell ref="Q107:Q109"/>
    <mergeCell ref="R107:R109"/>
    <mergeCell ref="S107:S109"/>
    <mergeCell ref="H107:H109"/>
    <mergeCell ref="I107:I109"/>
    <mergeCell ref="J107:J109"/>
    <mergeCell ref="B107:B109"/>
    <mergeCell ref="C107:C109"/>
    <mergeCell ref="D107:D109"/>
    <mergeCell ref="E107:E109"/>
    <mergeCell ref="F107:F109"/>
    <mergeCell ref="G107:G109"/>
    <mergeCell ref="AH102:AI102"/>
    <mergeCell ref="AH104:AH109"/>
    <mergeCell ref="AI104:AI109"/>
    <mergeCell ref="AF107:AF109"/>
    <mergeCell ref="AG107:AG109"/>
    <mergeCell ref="AC97:AC99"/>
    <mergeCell ref="AD97:AD99"/>
    <mergeCell ref="AE97:AE99"/>
    <mergeCell ref="AF97:AF99"/>
    <mergeCell ref="AG97:AG99"/>
    <mergeCell ref="AK98:AK102"/>
    <mergeCell ref="W97:W99"/>
    <mergeCell ref="X97:X99"/>
    <mergeCell ref="Y97:Y99"/>
    <mergeCell ref="Z97:Z99"/>
    <mergeCell ref="AA97:AA99"/>
    <mergeCell ref="AB97:AB99"/>
    <mergeCell ref="Q97:Q99"/>
    <mergeCell ref="R97:R99"/>
    <mergeCell ref="S97:S99"/>
    <mergeCell ref="T97:T99"/>
    <mergeCell ref="U97:U99"/>
    <mergeCell ref="V97:V99"/>
    <mergeCell ref="K97:K99"/>
    <mergeCell ref="L97:L99"/>
    <mergeCell ref="M97:M99"/>
    <mergeCell ref="N97:N99"/>
    <mergeCell ref="O97:O99"/>
    <mergeCell ref="P97:P99"/>
    <mergeCell ref="E97:E99"/>
    <mergeCell ref="F97:F99"/>
    <mergeCell ref="G97:G99"/>
    <mergeCell ref="H97:H99"/>
    <mergeCell ref="I97:I99"/>
    <mergeCell ref="J97:J99"/>
    <mergeCell ref="B139:AI143"/>
    <mergeCell ref="AK139:AK141"/>
    <mergeCell ref="C74:AG74"/>
    <mergeCell ref="AH94:AH99"/>
    <mergeCell ref="AI94:AI99"/>
    <mergeCell ref="AK94:AK97"/>
    <mergeCell ref="B97:B99"/>
    <mergeCell ref="C97:C99"/>
    <mergeCell ref="D97:D99"/>
    <mergeCell ref="C124:AG124"/>
    <mergeCell ref="B136:AI137"/>
    <mergeCell ref="AK136:AK138"/>
    <mergeCell ref="B127:B129"/>
    <mergeCell ref="C127:C129"/>
    <mergeCell ref="D127:D129"/>
    <mergeCell ref="C104:AG104"/>
    <mergeCell ref="C114:AG114"/>
    <mergeCell ref="AF87:AF89"/>
    <mergeCell ref="C94:AG94"/>
    <mergeCell ref="Z87:Z89"/>
    <mergeCell ref="AA87:AA89"/>
    <mergeCell ref="AB87:AB89"/>
    <mergeCell ref="AC87:AC89"/>
    <mergeCell ref="AD87:AD89"/>
    <mergeCell ref="AE87:AE89"/>
    <mergeCell ref="T87:T89"/>
    <mergeCell ref="U87:U89"/>
    <mergeCell ref="V87:V89"/>
    <mergeCell ref="W87:W89"/>
    <mergeCell ref="X87:X89"/>
    <mergeCell ref="Y87:Y89"/>
    <mergeCell ref="N87:N89"/>
    <mergeCell ref="O87:O89"/>
    <mergeCell ref="P87:P89"/>
    <mergeCell ref="Q87:Q89"/>
    <mergeCell ref="R87:R89"/>
    <mergeCell ref="S87:S89"/>
    <mergeCell ref="H87:H89"/>
    <mergeCell ref="I87:I89"/>
    <mergeCell ref="B87:B89"/>
    <mergeCell ref="C87:C89"/>
    <mergeCell ref="D87:D89"/>
    <mergeCell ref="E87:E89"/>
    <mergeCell ref="F87:F89"/>
    <mergeCell ref="G87:G89"/>
    <mergeCell ref="AG87:AG89"/>
    <mergeCell ref="AK88:AK92"/>
    <mergeCell ref="AH92:AI92"/>
    <mergeCell ref="J87:J89"/>
    <mergeCell ref="K87:K89"/>
    <mergeCell ref="L87:L89"/>
    <mergeCell ref="M87:M89"/>
    <mergeCell ref="C84:AG84"/>
    <mergeCell ref="AH84:AH89"/>
    <mergeCell ref="AI84:AI89"/>
    <mergeCell ref="AK84:AK87"/>
    <mergeCell ref="G77:G79"/>
    <mergeCell ref="H77:H79"/>
    <mergeCell ref="I77:I79"/>
    <mergeCell ref="J77:J79"/>
    <mergeCell ref="K77:K79"/>
    <mergeCell ref="L77:L79"/>
    <mergeCell ref="AH74:AH79"/>
    <mergeCell ref="AI74:AI79"/>
    <mergeCell ref="AK74:AK77"/>
    <mergeCell ref="S77:S79"/>
    <mergeCell ref="T77:T79"/>
    <mergeCell ref="U77:U79"/>
    <mergeCell ref="V77:V79"/>
    <mergeCell ref="W77:W79"/>
    <mergeCell ref="X77:X79"/>
    <mergeCell ref="M77:M79"/>
    <mergeCell ref="N77:N79"/>
    <mergeCell ref="O77:O79"/>
    <mergeCell ref="P77:P79"/>
    <mergeCell ref="Q77:Q79"/>
    <mergeCell ref="R77:R79"/>
    <mergeCell ref="AE77:AE79"/>
    <mergeCell ref="AF77:AF79"/>
    <mergeCell ref="AG77:AG79"/>
    <mergeCell ref="AK78:AK82"/>
    <mergeCell ref="AH82:AI82"/>
    <mergeCell ref="Y77:Y79"/>
    <mergeCell ref="Z77:Z79"/>
    <mergeCell ref="AA77:AA79"/>
    <mergeCell ref="AB77:AB79"/>
    <mergeCell ref="AC77:AC79"/>
    <mergeCell ref="AD77:AD79"/>
    <mergeCell ref="B77:B79"/>
    <mergeCell ref="C77:C79"/>
    <mergeCell ref="D77:D79"/>
    <mergeCell ref="E77:E79"/>
    <mergeCell ref="F77:F79"/>
    <mergeCell ref="AF67:AF69"/>
    <mergeCell ref="AG67:AG69"/>
    <mergeCell ref="AK68:AK72"/>
    <mergeCell ref="AH72:AI72"/>
    <mergeCell ref="Z67:Z69"/>
    <mergeCell ref="AA67:AA69"/>
    <mergeCell ref="AB67:AB69"/>
    <mergeCell ref="AC67:AC69"/>
    <mergeCell ref="AD67:AD69"/>
    <mergeCell ref="AE67:AE69"/>
    <mergeCell ref="T67:T69"/>
    <mergeCell ref="U67:U69"/>
    <mergeCell ref="V67:V69"/>
    <mergeCell ref="W67:W69"/>
    <mergeCell ref="X67:X69"/>
    <mergeCell ref="Y67:Y69"/>
    <mergeCell ref="N67:N69"/>
    <mergeCell ref="O67:O69"/>
    <mergeCell ref="P67:P69"/>
    <mergeCell ref="C64:AG64"/>
    <mergeCell ref="AH64:AH69"/>
    <mergeCell ref="AI64:AI69"/>
    <mergeCell ref="AK64:AK67"/>
    <mergeCell ref="B67:B69"/>
    <mergeCell ref="C67:C69"/>
    <mergeCell ref="D67:D69"/>
    <mergeCell ref="E67:E69"/>
    <mergeCell ref="F67:F69"/>
    <mergeCell ref="G67:G69"/>
    <mergeCell ref="Q67:Q69"/>
    <mergeCell ref="R67:R69"/>
    <mergeCell ref="S67:S69"/>
    <mergeCell ref="H67:H69"/>
    <mergeCell ref="I67:I69"/>
    <mergeCell ref="J67:J69"/>
    <mergeCell ref="K67:K69"/>
    <mergeCell ref="L67:L69"/>
    <mergeCell ref="M67:M69"/>
    <mergeCell ref="AK58:AK62"/>
    <mergeCell ref="AH62:AI62"/>
    <mergeCell ref="Z57:Z59"/>
    <mergeCell ref="AA57:AA59"/>
    <mergeCell ref="AB57:AB59"/>
    <mergeCell ref="AC57:AC59"/>
    <mergeCell ref="AD57:AD59"/>
    <mergeCell ref="AE57:AE59"/>
    <mergeCell ref="AK54:AK57"/>
    <mergeCell ref="H57:H59"/>
    <mergeCell ref="I57:I59"/>
    <mergeCell ref="J57:J59"/>
    <mergeCell ref="K57:K59"/>
    <mergeCell ref="L57:L59"/>
    <mergeCell ref="M57:M59"/>
    <mergeCell ref="C54:AG54"/>
    <mergeCell ref="AH54:AH59"/>
    <mergeCell ref="AI54:AI59"/>
    <mergeCell ref="T57:T59"/>
    <mergeCell ref="U57:U59"/>
    <mergeCell ref="V57:V59"/>
    <mergeCell ref="W57:W59"/>
    <mergeCell ref="X57:X59"/>
    <mergeCell ref="Y57:Y59"/>
    <mergeCell ref="N57:N59"/>
    <mergeCell ref="O57:O59"/>
    <mergeCell ref="P57:P59"/>
    <mergeCell ref="Q57:Q59"/>
    <mergeCell ref="R57:R59"/>
    <mergeCell ref="S57:S59"/>
    <mergeCell ref="AF57:AF59"/>
    <mergeCell ref="AG57:AG59"/>
    <mergeCell ref="B57:B59"/>
    <mergeCell ref="C57:C59"/>
    <mergeCell ref="D57:D59"/>
    <mergeCell ref="E57:E59"/>
    <mergeCell ref="F57:F59"/>
    <mergeCell ref="G57:G59"/>
    <mergeCell ref="AF47:AF49"/>
    <mergeCell ref="AG47:AG49"/>
    <mergeCell ref="AK48:AK52"/>
    <mergeCell ref="AH52:AI52"/>
    <mergeCell ref="Z47:Z49"/>
    <mergeCell ref="AA47:AA49"/>
    <mergeCell ref="AB47:AB49"/>
    <mergeCell ref="AC47:AC49"/>
    <mergeCell ref="AD47:AD49"/>
    <mergeCell ref="AE47:AE49"/>
    <mergeCell ref="T47:T49"/>
    <mergeCell ref="U47:U49"/>
    <mergeCell ref="V47:V49"/>
    <mergeCell ref="W47:W49"/>
    <mergeCell ref="X47:X49"/>
    <mergeCell ref="Y47:Y49"/>
    <mergeCell ref="N47:N49"/>
    <mergeCell ref="O47:O49"/>
    <mergeCell ref="AH44:AH49"/>
    <mergeCell ref="AI44:AI49"/>
    <mergeCell ref="AK44:AK47"/>
    <mergeCell ref="B47:B49"/>
    <mergeCell ref="C47:C49"/>
    <mergeCell ref="D47:D49"/>
    <mergeCell ref="E47:E49"/>
    <mergeCell ref="F47:F49"/>
    <mergeCell ref="G47:G49"/>
    <mergeCell ref="P47:P49"/>
    <mergeCell ref="Q47:Q49"/>
    <mergeCell ref="R47:R49"/>
    <mergeCell ref="S47:S49"/>
    <mergeCell ref="H47:H49"/>
    <mergeCell ref="I47:I49"/>
    <mergeCell ref="J47:J49"/>
    <mergeCell ref="K47:K49"/>
    <mergeCell ref="L47:L49"/>
    <mergeCell ref="M47:M49"/>
    <mergeCell ref="C44:AG44"/>
    <mergeCell ref="AK38:AK42"/>
    <mergeCell ref="AH42:AI42"/>
    <mergeCell ref="Z37:Z39"/>
    <mergeCell ref="AA37:AA39"/>
    <mergeCell ref="AB37:AB39"/>
    <mergeCell ref="AC37:AC39"/>
    <mergeCell ref="AD37:AD39"/>
    <mergeCell ref="AE37:AE39"/>
    <mergeCell ref="AK34:AK37"/>
    <mergeCell ref="H37:H39"/>
    <mergeCell ref="I37:I39"/>
    <mergeCell ref="J37:J39"/>
    <mergeCell ref="K37:K39"/>
    <mergeCell ref="L37:L39"/>
    <mergeCell ref="M37:M39"/>
    <mergeCell ref="C34:AG34"/>
    <mergeCell ref="AH34:AH39"/>
    <mergeCell ref="AI34:AI39"/>
    <mergeCell ref="T37:T39"/>
    <mergeCell ref="U37:U39"/>
    <mergeCell ref="V37:V39"/>
    <mergeCell ref="W37:W39"/>
    <mergeCell ref="X37:X39"/>
    <mergeCell ref="Y37:Y39"/>
    <mergeCell ref="N37:N39"/>
    <mergeCell ref="O37:O39"/>
    <mergeCell ref="P37:P39"/>
    <mergeCell ref="Q37:Q39"/>
    <mergeCell ref="R37:R39"/>
    <mergeCell ref="S37:S39"/>
    <mergeCell ref="AF37:AF39"/>
    <mergeCell ref="AG37:AG39"/>
    <mergeCell ref="B37:B39"/>
    <mergeCell ref="C37:C39"/>
    <mergeCell ref="D37:D39"/>
    <mergeCell ref="E37:E39"/>
    <mergeCell ref="F37:F39"/>
    <mergeCell ref="G37:G39"/>
    <mergeCell ref="AF27:AF29"/>
    <mergeCell ref="AG27:AG29"/>
    <mergeCell ref="AK28:AK32"/>
    <mergeCell ref="AH32:AI32"/>
    <mergeCell ref="Z27:Z29"/>
    <mergeCell ref="AA27:AA29"/>
    <mergeCell ref="AB27:AB29"/>
    <mergeCell ref="AC27:AC29"/>
    <mergeCell ref="AD27:AD29"/>
    <mergeCell ref="AE27:AE29"/>
    <mergeCell ref="T27:T29"/>
    <mergeCell ref="U27:U29"/>
    <mergeCell ref="V27:V29"/>
    <mergeCell ref="W27:W29"/>
    <mergeCell ref="X27:X29"/>
    <mergeCell ref="Y27:Y29"/>
    <mergeCell ref="N27:N29"/>
    <mergeCell ref="O27:O29"/>
    <mergeCell ref="C24:AG24"/>
    <mergeCell ref="AH24:AH29"/>
    <mergeCell ref="AI24:AI29"/>
    <mergeCell ref="AK24:AK27"/>
    <mergeCell ref="B27:B29"/>
    <mergeCell ref="C27:C29"/>
    <mergeCell ref="D27:D29"/>
    <mergeCell ref="E27:E29"/>
    <mergeCell ref="F27:F29"/>
    <mergeCell ref="G27:G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G17:AG19"/>
    <mergeCell ref="AK18:AK22"/>
    <mergeCell ref="AH22:AI22"/>
    <mergeCell ref="AA17:AA19"/>
    <mergeCell ref="AB17:AB19"/>
    <mergeCell ref="AC17:AC19"/>
    <mergeCell ref="AD17:AD19"/>
    <mergeCell ref="AE17:AE19"/>
    <mergeCell ref="AF17:AF19"/>
    <mergeCell ref="AK14:AK17"/>
    <mergeCell ref="U17:U19"/>
    <mergeCell ref="V17:V19"/>
    <mergeCell ref="W17:W19"/>
    <mergeCell ref="X17:X19"/>
    <mergeCell ref="Y17:Y19"/>
    <mergeCell ref="Z17:Z19"/>
    <mergeCell ref="O17:O19"/>
    <mergeCell ref="P17:P19"/>
    <mergeCell ref="Q17:Q19"/>
    <mergeCell ref="R17:R19"/>
    <mergeCell ref="S17:S19"/>
    <mergeCell ref="T17:T19"/>
    <mergeCell ref="M7:P7"/>
    <mergeCell ref="C14:AG14"/>
    <mergeCell ref="AH14:AH19"/>
    <mergeCell ref="AI14:AI19"/>
    <mergeCell ref="K17:K19"/>
    <mergeCell ref="L17:L19"/>
    <mergeCell ref="M17:M19"/>
    <mergeCell ref="N17:N19"/>
    <mergeCell ref="B3:D3"/>
    <mergeCell ref="E3:AH3"/>
    <mergeCell ref="B4:D4"/>
    <mergeCell ref="E4:K4"/>
    <mergeCell ref="M4:S4"/>
    <mergeCell ref="B5:D5"/>
    <mergeCell ref="E5:N5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</mergeCells>
  <phoneticPr fontId="1"/>
  <conditionalFormatting sqref="AA12 AB10:AB11">
    <cfRule type="containsText" dxfId="1453" priority="1019" operator="containsText" text="日">
      <formula>NOT(ISERROR(SEARCH("日",AA10)))</formula>
    </cfRule>
    <cfRule type="containsText" dxfId="1452" priority="1020" operator="containsText" text="土">
      <formula>NOT(ISERROR(SEARCH("土",AA10)))</formula>
    </cfRule>
  </conditionalFormatting>
  <conditionalFormatting sqref="C20:AG23">
    <cfRule type="containsText" dxfId="1451" priority="1088" operator="containsText" text="日">
      <formula>NOT(ISERROR(SEARCH("日",C20)))</formula>
    </cfRule>
    <cfRule type="containsText" dxfId="1450" priority="1089" operator="containsText" text="土">
      <formula>NOT(ISERROR(SEARCH("土",C20)))</formula>
    </cfRule>
  </conditionalFormatting>
  <conditionalFormatting sqref="C43:AG43 C44 C53:AG53 C54 C56:AG56 C63:AG63 C66:AG66 C64 C73:AG73 C74 C93:AG93 C83:AG84 C46:AG46 C76:AG76 C103:AG103 C113:AG113 C123:AG123 D45:AG45 D55:AG55 D65:AG65 D75:AG75 C86:AG86 D85:AG85">
    <cfRule type="containsText" dxfId="1449" priority="1117" operator="containsText" text="日">
      <formula>NOT(ISERROR(SEARCH("日",C43)))</formula>
    </cfRule>
    <cfRule type="containsText" dxfId="1448" priority="1118" operator="containsText" text="土">
      <formula>NOT(ISERROR(SEARCH("土",C43)))</formula>
    </cfRule>
  </conditionalFormatting>
  <conditionalFormatting sqref="Q13 C14 C15:AG16 C24 C33:AG33 C25:AG26 C35:AG36">
    <cfRule type="containsText" dxfId="1447" priority="1126" operator="containsText" text="日">
      <formula>NOT(ISERROR(SEARCH("日",C13)))</formula>
    </cfRule>
    <cfRule type="containsText" dxfId="1446" priority="1127" operator="containsText" text="土">
      <formula>NOT(ISERROR(SEARCH("土",C13)))</formula>
    </cfRule>
  </conditionalFormatting>
  <conditionalFormatting sqref="AE9:AE12">
    <cfRule type="containsText" dxfId="1445" priority="1124" operator="containsText" text="日">
      <formula>NOT(ISERROR(SEARCH("日",AE9)))</formula>
    </cfRule>
    <cfRule type="containsText" dxfId="1444" priority="1125" operator="containsText" text="土">
      <formula>NOT(ISERROR(SEARCH("土",AE9)))</formula>
    </cfRule>
  </conditionalFormatting>
  <conditionalFormatting sqref="AK1:AM1 AO1 AK11:AO13 AK23:AO23 AK136 AO137:AO1048576 AK139 AM135 AL136:AN138 AK142:AN1048576 AN134:AO135 AK134:AM134 AK83:AO83 AK73:AO73 AK63:AO63 AK53:AO53 AK43:AO43 AK33:AO33 AL25 AL27 AL26:AM26 AK28:AL28 AL29 AL30:AM31 AL15:AL16 AK14:AL14 AN14:AO16 AO40:AO41 AO34:AO36 AO50:AO51 AO44:AO46 AO60:AO61 AO54:AO56 AO70:AO71 AO64:AO66 AO80:AO81 AO74:AO76 AO90:AO91 AO84:AO86 AK24:AL24 AN24:AO24 AO25:AO32">
    <cfRule type="containsText" dxfId="1443" priority="1122" operator="containsText" text="4週7休以上4週8休未満">
      <formula>NOT(ISERROR(SEARCH("4週7休以上4週8休未満",AK1)))</formula>
    </cfRule>
  </conditionalFormatting>
  <conditionalFormatting sqref="AK1:AM1 AO1 AK11:AO13 AK136 AO137:AO1048576 AK139 AK23:AO23 AM135 AL136:AN138 AK142:AN1048576 AN134:AO135 AK134:AM134 AK83:AO83 AK73:AO73 AK63:AO63 AK53:AO53 AK43:AO43 AK33:AO33 AL25 AL26:AM26 AN24 AK28:AL28 AL29 AL30:AM31 AL15:AL16 AK14:AL14 AN14:AO16 AN20 AL27 AO40:AO41 AO34:AO36 AO50:AO51 AO44:AO46 AO60:AO61 AO54:AO56 AO70:AO71 AO64:AO66 AO80:AO81 AO74:AO76 AO90:AO91 AO84:AO86 AK24:AL24 AO24:AO31">
    <cfRule type="containsText" dxfId="1442" priority="1121" operator="containsText" text="4週8休以上">
      <formula>NOT(ISERROR(SEARCH("4週8休以上",AK1)))</formula>
    </cfRule>
  </conditionalFormatting>
  <conditionalFormatting sqref="AK1:AM1 AO1 AK11:AO13 AK136 AO137:AO1048576 AK139 AM135:AO135 AL136:AN138 AK142:AN1048576 AL15:AL16 AK14:AL14 AN14:AO16">
    <cfRule type="containsText" dxfId="1441" priority="1120" operator="containsText" text="4週6休以上4週7休未満">
      <formula>NOT(ISERROR(SEARCH("4週6休以上4週7休未満",AK1)))</formula>
    </cfRule>
  </conditionalFormatting>
  <conditionalFormatting sqref="AN32 AL32">
    <cfRule type="containsText" dxfId="1440" priority="1085" operator="containsText" text="4週8休以上">
      <formula>NOT(ISERROR(SEARCH("4週8休以上",AL32)))</formula>
    </cfRule>
    <cfRule type="containsText" dxfId="1439" priority="1086" operator="containsText" text="4週7休以上4週8休未満">
      <formula>NOT(ISERROR(SEARCH("4週7休以上4週8休未満",AL32)))</formula>
    </cfRule>
  </conditionalFormatting>
  <conditionalFormatting sqref="AK2:AO3 AK4 AN22:AO22 AO21 AN20:AO20">
    <cfRule type="containsText" dxfId="1438" priority="1103" operator="containsText" text="4週6休未満">
      <formula>NOT(ISERROR(SEARCH("4週6休未満",AK2)))</formula>
    </cfRule>
    <cfRule type="containsText" dxfId="1437" priority="1104" operator="containsText" text="4週6休以上4週7休未満">
      <formula>NOT(ISERROR(SEARCH("4週6休以上4週7休未満",AK2)))</formula>
    </cfRule>
    <cfRule type="containsText" dxfId="1436" priority="1105" operator="containsText" text="4週8休以上">
      <formula>NOT(ISERROR(SEARCH("4週8休以上",AK2)))</formula>
    </cfRule>
    <cfRule type="containsText" dxfId="1435" priority="1106" operator="containsText" text="4週7休以上4週8休未満">
      <formula>NOT(ISERROR(SEARCH("4週7休以上4週8休未満",AK2)))</formula>
    </cfRule>
  </conditionalFormatting>
  <conditionalFormatting sqref="AK8:AO9 AK10">
    <cfRule type="containsText" dxfId="1434" priority="1108" operator="containsText" text="4週6休未満">
      <formula>NOT(ISERROR(SEARCH("4週6休未満",AK8)))</formula>
    </cfRule>
    <cfRule type="containsText" dxfId="1433" priority="1109" operator="containsText" text="4週6休以上4週7休未満">
      <formula>NOT(ISERROR(SEARCH("4週6休以上4週7休未満",AK8)))</formula>
    </cfRule>
    <cfRule type="containsText" dxfId="1432" priority="1110" operator="containsText" text="4週8休以上">
      <formula>NOT(ISERROR(SEARCH("4週8休以上",AK8)))</formula>
    </cfRule>
    <cfRule type="containsText" dxfId="1431" priority="1111" operator="containsText" text="4週7休以上4週8休未満">
      <formula>NOT(ISERROR(SEARCH("4週7休以上4週8休未満",AK8)))</formula>
    </cfRule>
  </conditionalFormatting>
  <conditionalFormatting sqref="AK23:AO23 AK134:AO134 AL32 AK83:AO83 AK73:AO73 AK63:AO63 AK53:AO53 AL25 AL26:AM26 AK33:AM33 AK28:AL28 AL30:AM31 AN32:AO33 AK43:AO43 AO40:AO42 AO34:AO36 AO50:AO51 AO44:AO46 AO60:AO61 AO54:AO56 AO70:AO71 AO64:AO66 AO80:AO81 AO74:AO76 AO90:AO91 AO84:AO86 AK24:AL24 AN24:AO24 AL27 AL29 AO25:AO31">
    <cfRule type="containsText" dxfId="1430" priority="1079" operator="containsText" text="4週6休未満">
      <formula>NOT(ISERROR(SEARCH("4週6休未満",AK23)))</formula>
    </cfRule>
    <cfRule type="containsText" dxfId="1429" priority="1080" operator="containsText" text="4週6休以上4週7休未満">
      <formula>NOT(ISERROR(SEARCH("4週6休以上4週7休未満",AK23)))</formula>
    </cfRule>
  </conditionalFormatting>
  <conditionalFormatting sqref="AL139:AM141">
    <cfRule type="containsText" dxfId="1428" priority="1093" operator="containsText" text="4週6休未満">
      <formula>NOT(ISERROR(SEARCH("4週6休未満",AL139)))</formula>
    </cfRule>
    <cfRule type="containsText" dxfId="1427" priority="1094" operator="containsText" text="4週6休以上4週7休未満">
      <formula>NOT(ISERROR(SEARCH("4週6休以上4週7休未満",AL139)))</formula>
    </cfRule>
    <cfRule type="containsText" dxfId="1426" priority="1095" operator="containsText" text="4週8休以上">
      <formula>NOT(ISERROR(SEARCH("4週8休以上",AL139)))</formula>
    </cfRule>
    <cfRule type="containsText" dxfId="1425" priority="1096" operator="containsText" text="4週7休以上4週8休未満">
      <formula>NOT(ISERROR(SEARCH("4週7休以上4週8休未満",AL139)))</formula>
    </cfRule>
  </conditionalFormatting>
  <conditionalFormatting sqref="AK1:AM1 AO1 AK11:AO13 AK136 AO137:AO1048576 AK139 AL136:AN138 AM135:AO135 AK142:AN1048576 AL15:AL16 AK14:AL14 AN14:AO16">
    <cfRule type="containsText" dxfId="1424" priority="1119" operator="containsText" text="4週6休未満">
      <formula>NOT(ISERROR(SEARCH("4週6休未満",AK1)))</formula>
    </cfRule>
  </conditionalFormatting>
  <conditionalFormatting sqref="AN2:AN3">
    <cfRule type="containsText" dxfId="1423" priority="1107" operator="containsText" text="4週8休以上">
      <formula>NOT(ISERROR(SEARCH("4週8休以上",AN2)))</formula>
    </cfRule>
  </conditionalFormatting>
  <conditionalFormatting sqref="AN8:AN9">
    <cfRule type="containsText" dxfId="1422" priority="1112" operator="containsText" text="4週8休以上">
      <formula>NOT(ISERROR(SEARCH("4週8休以上",AN8)))</formula>
    </cfRule>
  </conditionalFormatting>
  <conditionalFormatting sqref="AN11:AN16 AN33 AN43 AN142:AN1048576 AN53 AN63 AN73 AN83 AN134:AN137">
    <cfRule type="containsText" dxfId="1421" priority="1123" operator="containsText" text="4週8休以上">
      <formula>NOT(ISERROR(SEARCH("4週8休以上",AN11)))</formula>
    </cfRule>
  </conditionalFormatting>
  <conditionalFormatting sqref="AN22">
    <cfRule type="containsText" dxfId="1420" priority="1090" operator="containsText" text="4週8休以上">
      <formula>NOT(ISERROR(SEARCH("4週8休以上",AN22)))</formula>
    </cfRule>
  </conditionalFormatting>
  <conditionalFormatting sqref="AN138:AN140">
    <cfRule type="containsText" dxfId="1419" priority="1102" operator="containsText" text="4週8休以上">
      <formula>NOT(ISERROR(SEARCH("4週8休以上",AN138)))</formula>
    </cfRule>
  </conditionalFormatting>
  <conditionalFormatting sqref="AN139:AN141">
    <cfRule type="containsText" dxfId="1418" priority="1098" operator="containsText" text="4週6休未満">
      <formula>NOT(ISERROR(SEARCH("4週6休未満",AN139)))</formula>
    </cfRule>
    <cfRule type="containsText" dxfId="1417" priority="1099" operator="containsText" text="4週6休以上4週7休未満">
      <formula>NOT(ISERROR(SEARCH("4週6休以上4週7休未満",AN139)))</formula>
    </cfRule>
    <cfRule type="containsText" dxfId="1416" priority="1100" operator="containsText" text="4週8休以上">
      <formula>NOT(ISERROR(SEARCH("4週8休以上",AN139)))</formula>
    </cfRule>
    <cfRule type="containsText" dxfId="1415" priority="1101" operator="containsText" text="4週7休以上4週8休未満">
      <formula>NOT(ISERROR(SEARCH("4週7休以上4週8休未満",AN139)))</formula>
    </cfRule>
  </conditionalFormatting>
  <conditionalFormatting sqref="AN141">
    <cfRule type="containsText" dxfId="1414" priority="1097" operator="containsText" text="4週8休以上">
      <formula>NOT(ISERROR(SEARCH("4週8休以上",AN141)))</formula>
    </cfRule>
  </conditionalFormatting>
  <conditionalFormatting sqref="AN32:AO32">
    <cfRule type="containsText" dxfId="1413" priority="1087" operator="containsText" text="4週8休以上">
      <formula>NOT(ISERROR(SEARCH("4週8休以上",AN32)))</formula>
    </cfRule>
  </conditionalFormatting>
  <conditionalFormatting sqref="AO42">
    <cfRule type="containsText" dxfId="1412" priority="1081" operator="containsText" text="4週8休以上">
      <formula>NOT(ISERROR(SEARCH("4週8休以上",AO42)))</formula>
    </cfRule>
  </conditionalFormatting>
  <conditionalFormatting sqref="AO42">
    <cfRule type="containsText" dxfId="1411" priority="1082" operator="containsText" text="4週7休以上4週8休未満">
      <formula>NOT(ISERROR(SEARCH("4週7休以上4週8休未満",AO42)))</formula>
    </cfRule>
  </conditionalFormatting>
  <conditionalFormatting sqref="AO52">
    <cfRule type="containsText" dxfId="1410" priority="1055" operator="containsText" text="4週6休未満">
      <formula>NOT(ISERROR(SEARCH("4週6休未満",AO52)))</formula>
    </cfRule>
    <cfRule type="containsText" dxfId="1409" priority="1056" operator="containsText" text="4週6休以上4週7休未満">
      <formula>NOT(ISERROR(SEARCH("4週6休以上4週7休未満",AO52)))</formula>
    </cfRule>
  </conditionalFormatting>
  <conditionalFormatting sqref="AO52">
    <cfRule type="containsText" dxfId="1408" priority="1057" operator="containsText" text="4週8休以上">
      <formula>NOT(ISERROR(SEARCH("4週8休以上",AO52)))</formula>
    </cfRule>
  </conditionalFormatting>
  <conditionalFormatting sqref="AO52">
    <cfRule type="containsText" dxfId="1407" priority="1058" operator="containsText" text="4週7休以上4週8休未満">
      <formula>NOT(ISERROR(SEARCH("4週7休以上4週8休未満",AO52)))</formula>
    </cfRule>
  </conditionalFormatting>
  <conditionalFormatting sqref="AO62">
    <cfRule type="containsText" dxfId="1406" priority="1049" operator="containsText" text="4週6休未満">
      <formula>NOT(ISERROR(SEARCH("4週6休未満",AO62)))</formula>
    </cfRule>
    <cfRule type="containsText" dxfId="1405" priority="1050" operator="containsText" text="4週6休以上4週7休未満">
      <formula>NOT(ISERROR(SEARCH("4週6休以上4週7休未満",AO62)))</formula>
    </cfRule>
  </conditionalFormatting>
  <conditionalFormatting sqref="AO62">
    <cfRule type="containsText" dxfId="1404" priority="1051" operator="containsText" text="4週8休以上">
      <formula>NOT(ISERROR(SEARCH("4週8休以上",AO62)))</formula>
    </cfRule>
  </conditionalFormatting>
  <conditionalFormatting sqref="AO62">
    <cfRule type="containsText" dxfId="1403" priority="1052" operator="containsText" text="4週7休以上4週8休未満">
      <formula>NOT(ISERROR(SEARCH("4週7休以上4週8休未満",AO62)))</formula>
    </cfRule>
  </conditionalFormatting>
  <conditionalFormatting sqref="AO72">
    <cfRule type="containsText" dxfId="1402" priority="1045" operator="containsText" text="4週6休未満">
      <formula>NOT(ISERROR(SEARCH("4週6休未満",AO72)))</formula>
    </cfRule>
    <cfRule type="containsText" dxfId="1401" priority="1046" operator="containsText" text="4週6休以上4週7休未満">
      <formula>NOT(ISERROR(SEARCH("4週6休以上4週7休未満",AO72)))</formula>
    </cfRule>
  </conditionalFormatting>
  <conditionalFormatting sqref="AO72">
    <cfRule type="containsText" dxfId="1400" priority="1047" operator="containsText" text="4週8休以上">
      <formula>NOT(ISERROR(SEARCH("4週8休以上",AO72)))</formula>
    </cfRule>
  </conditionalFormatting>
  <conditionalFormatting sqref="AO72">
    <cfRule type="containsText" dxfId="1399" priority="1048" operator="containsText" text="4週7休以上4週8休未満">
      <formula>NOT(ISERROR(SEARCH("4週7休以上4週8休未満",AO72)))</formula>
    </cfRule>
  </conditionalFormatting>
  <conditionalFormatting sqref="AO82">
    <cfRule type="containsText" dxfId="1398" priority="1021" operator="containsText" text="4週6休未満">
      <formula>NOT(ISERROR(SEARCH("4週6休未満",AO82)))</formula>
    </cfRule>
    <cfRule type="containsText" dxfId="1397" priority="1022" operator="containsText" text="4週6休以上4週7休未満">
      <formula>NOT(ISERROR(SEARCH("4週6休以上4週7休未満",AO82)))</formula>
    </cfRule>
  </conditionalFormatting>
  <conditionalFormatting sqref="AO82">
    <cfRule type="containsText" dxfId="1396" priority="1023" operator="containsText" text="4週8休以上">
      <formula>NOT(ISERROR(SEARCH("4週8休以上",AO82)))</formula>
    </cfRule>
  </conditionalFormatting>
  <conditionalFormatting sqref="AO82">
    <cfRule type="containsText" dxfId="1395" priority="1024" operator="containsText" text="4週7休以上4週8休未満">
      <formula>NOT(ISERROR(SEARCH("4週7休以上4週8休未満",AO82)))</formula>
    </cfRule>
  </conditionalFormatting>
  <conditionalFormatting sqref="AO92">
    <cfRule type="containsText" dxfId="1394" priority="1015" operator="containsText" text="4週6休未満">
      <formula>NOT(ISERROR(SEARCH("4週6休未満",AO92)))</formula>
    </cfRule>
    <cfRule type="containsText" dxfId="1393" priority="1016" operator="containsText" text="4週6休以上4週7休未満">
      <formula>NOT(ISERROR(SEARCH("4週6休以上4週7休未満",AO92)))</formula>
    </cfRule>
  </conditionalFormatting>
  <conditionalFormatting sqref="AO92">
    <cfRule type="containsText" dxfId="1392" priority="1017" operator="containsText" text="4週8休以上">
      <formula>NOT(ISERROR(SEARCH("4週8休以上",AO92)))</formula>
    </cfRule>
  </conditionalFormatting>
  <conditionalFormatting sqref="AO92">
    <cfRule type="containsText" dxfId="1391" priority="1018" operator="containsText" text="4週7休以上4週8休未満">
      <formula>NOT(ISERROR(SEARCH("4週7休以上4週8休未満",AO92)))</formula>
    </cfRule>
  </conditionalFormatting>
  <conditionalFormatting sqref="AK5">
    <cfRule type="containsText" dxfId="1390" priority="1007" operator="containsText" text="4週6休未満">
      <formula>NOT(ISERROR(SEARCH("4週6休未満",AK5)))</formula>
    </cfRule>
    <cfRule type="containsText" dxfId="1389" priority="1008" operator="containsText" text="4週6休以上4週7休未満">
      <formula>NOT(ISERROR(SEARCH("4週6休以上4週7休未満",AK5)))</formula>
    </cfRule>
    <cfRule type="containsText" dxfId="1388" priority="1009" operator="containsText" text="4週8休以上">
      <formula>NOT(ISERROR(SEARCH("4週8休以上",AK5)))</formula>
    </cfRule>
    <cfRule type="containsText" dxfId="1387" priority="1010" operator="containsText" text="4週7休以上4週8休未満">
      <formula>NOT(ISERROR(SEARCH("4週7休以上4週8休未満",AK5)))</formula>
    </cfRule>
  </conditionalFormatting>
  <conditionalFormatting sqref="AM32">
    <cfRule type="containsText" dxfId="1386" priority="1005" operator="containsText" text="4週8休以上">
      <formula>NOT(ISERROR(SEARCH("4週8休以上",AM32)))</formula>
    </cfRule>
    <cfRule type="containsText" dxfId="1385" priority="1006" operator="containsText" text="4週7休以上4週8休未満">
      <formula>NOT(ISERROR(SEARCH("4週7休以上4週8休未満",AM32)))</formula>
    </cfRule>
  </conditionalFormatting>
  <conditionalFormatting sqref="AM32">
    <cfRule type="containsText" dxfId="1384" priority="1003" operator="containsText" text="4週6休未満">
      <formula>NOT(ISERROR(SEARCH("4週6休未満",AM32)))</formula>
    </cfRule>
    <cfRule type="containsText" dxfId="1383" priority="1004" operator="containsText" text="4週6休以上4週7休未満">
      <formula>NOT(ISERROR(SEARCH("4週6休以上4週7休未満",AM32)))</formula>
    </cfRule>
  </conditionalFormatting>
  <conditionalFormatting sqref="AN20">
    <cfRule type="containsText" dxfId="1382" priority="964" operator="containsText" text="4週6休未満">
      <formula>NOT(ISERROR(SEARCH("4週6休未満",AN20)))</formula>
    </cfRule>
    <cfRule type="containsText" dxfId="1381" priority="965" operator="containsText" text="4週6休以上4週7休未満">
      <formula>NOT(ISERROR(SEARCH("4週6休以上4週7休未満",AN20)))</formula>
    </cfRule>
  </conditionalFormatting>
  <conditionalFormatting sqref="AO17 AL17 AN18:AO18 AO19">
    <cfRule type="containsText" dxfId="1380" priority="996" operator="containsText" text="4週7休以上4週8休未満">
      <formula>NOT(ISERROR(SEARCH("4週7休以上4週8休未満",AL17)))</formula>
    </cfRule>
  </conditionalFormatting>
  <conditionalFormatting sqref="AO17 AL17 AN18:AO18 AO19">
    <cfRule type="containsText" dxfId="1379" priority="995" operator="containsText" text="4週8休以上">
      <formula>NOT(ISERROR(SEARCH("4週8休以上",AL17)))</formula>
    </cfRule>
  </conditionalFormatting>
  <conditionalFormatting sqref="AO17 AL17 AN18:AO18 AO19">
    <cfRule type="containsText" dxfId="1378" priority="991" operator="containsText" text="4週6休未満">
      <formula>NOT(ISERROR(SEARCH("4週6休未満",AL17)))</formula>
    </cfRule>
    <cfRule type="containsText" dxfId="1377" priority="992" operator="containsText" text="4週6休以上4週7休未満">
      <formula>NOT(ISERROR(SEARCH("4週6休以上4週7休未満",AL17)))</formula>
    </cfRule>
  </conditionalFormatting>
  <conditionalFormatting sqref="AK18">
    <cfRule type="containsText" dxfId="1376" priority="986" operator="containsText" text="4週7休以上4週8休未満">
      <formula>NOT(ISERROR(SEARCH("4週7休以上4週8休未満",AK18)))</formula>
    </cfRule>
  </conditionalFormatting>
  <conditionalFormatting sqref="AK18">
    <cfRule type="containsText" dxfId="1375" priority="985" operator="containsText" text="4週8休以上">
      <formula>NOT(ISERROR(SEARCH("4週8休以上",AK18)))</formula>
    </cfRule>
  </conditionalFormatting>
  <conditionalFormatting sqref="AK18">
    <cfRule type="containsText" dxfId="1374" priority="983" operator="containsText" text="4週6休未満">
      <formula>NOT(ISERROR(SEARCH("4週6休未満",AK18)))</formula>
    </cfRule>
    <cfRule type="containsText" dxfId="1373" priority="984" operator="containsText" text="4週6休以上4週7休未満">
      <formula>NOT(ISERROR(SEARCH("4週6休以上4週7休未満",AK18)))</formula>
    </cfRule>
  </conditionalFormatting>
  <conditionalFormatting sqref="AM14:AM21">
    <cfRule type="containsText" dxfId="1372" priority="982" operator="containsText" text="4週7休以上4週8休未満">
      <formula>NOT(ISERROR(SEARCH("4週7休以上4週8休未満",AM14)))</formula>
    </cfRule>
  </conditionalFormatting>
  <conditionalFormatting sqref="AM14:AM21">
    <cfRule type="containsText" dxfId="1371" priority="981" operator="containsText" text="4週8休以上">
      <formula>NOT(ISERROR(SEARCH("4週8休以上",AM14)))</formula>
    </cfRule>
  </conditionalFormatting>
  <conditionalFormatting sqref="AM14:AM21">
    <cfRule type="containsText" dxfId="1370" priority="979" operator="containsText" text="4週6休未満">
      <formula>NOT(ISERROR(SEARCH("4週6休未満",AM14)))</formula>
    </cfRule>
    <cfRule type="containsText" dxfId="1369" priority="980" operator="containsText" text="4週6休以上4週7休未満">
      <formula>NOT(ISERROR(SEARCH("4週6休以上4週7休未満",AM14)))</formula>
    </cfRule>
  </conditionalFormatting>
  <conditionalFormatting sqref="AM22">
    <cfRule type="containsText" dxfId="1368" priority="977" operator="containsText" text="4週8休以上">
      <formula>NOT(ISERROR(SEARCH("4週8休以上",AM22)))</formula>
    </cfRule>
    <cfRule type="containsText" dxfId="1367" priority="978" operator="containsText" text="4週7休以上4週8休未満">
      <formula>NOT(ISERROR(SEARCH("4週7休以上4週8休未満",AM22)))</formula>
    </cfRule>
  </conditionalFormatting>
  <conditionalFormatting sqref="AM22">
    <cfRule type="containsText" dxfId="1366" priority="975" operator="containsText" text="4週6休未満">
      <formula>NOT(ISERROR(SEARCH("4週6休未満",AM22)))</formula>
    </cfRule>
    <cfRule type="containsText" dxfId="1365" priority="976" operator="containsText" text="4週6休以上4週7休未満">
      <formula>NOT(ISERROR(SEARCH("4週6休以上4週7休未満",AM22)))</formula>
    </cfRule>
  </conditionalFormatting>
  <conditionalFormatting sqref="AL18:AL21">
    <cfRule type="containsText" dxfId="1364" priority="974" operator="containsText" text="4週7休以上4週8休未満">
      <formula>NOT(ISERROR(SEARCH("4週7休以上4週8休未満",AL18)))</formula>
    </cfRule>
  </conditionalFormatting>
  <conditionalFormatting sqref="AL18:AL21">
    <cfRule type="containsText" dxfId="1363" priority="973" operator="containsText" text="4週8休以上">
      <formula>NOT(ISERROR(SEARCH("4週8休以上",AL18)))</formula>
    </cfRule>
  </conditionalFormatting>
  <conditionalFormatting sqref="AL22">
    <cfRule type="containsText" dxfId="1362" priority="971" operator="containsText" text="4週8休以上">
      <formula>NOT(ISERROR(SEARCH("4週8休以上",AL22)))</formula>
    </cfRule>
    <cfRule type="containsText" dxfId="1361" priority="972" operator="containsText" text="4週7休以上4週8休未満">
      <formula>NOT(ISERROR(SEARCH("4週7休以上4週8休未満",AL22)))</formula>
    </cfRule>
  </conditionalFormatting>
  <conditionalFormatting sqref="AL18:AL22">
    <cfRule type="containsText" dxfId="1360" priority="969" operator="containsText" text="4週6休未満">
      <formula>NOT(ISERROR(SEARCH("4週6休未満",AL18)))</formula>
    </cfRule>
    <cfRule type="containsText" dxfId="1359" priority="970" operator="containsText" text="4週6休以上4週7休未満">
      <formula>NOT(ISERROR(SEARCH("4週6休以上4週7休未満",AL18)))</formula>
    </cfRule>
  </conditionalFormatting>
  <conditionalFormatting sqref="AN16">
    <cfRule type="containsText" dxfId="1358" priority="967" operator="containsText" text="4週6休未満">
      <formula>NOT(ISERROR(SEARCH("4週6休未満",AN16)))</formula>
    </cfRule>
    <cfRule type="containsText" dxfId="1357" priority="968" operator="containsText" text="4週6休以上4週7休未満">
      <formula>NOT(ISERROR(SEARCH("4週6休以上4週7休未満",AN16)))</formula>
    </cfRule>
  </conditionalFormatting>
  <conditionalFormatting sqref="AN20">
    <cfRule type="containsText" dxfId="1356" priority="966" operator="containsText" text="4週7休以上4週8休未満">
      <formula>NOT(ISERROR(SEARCH("4週7休以上4週8休未満",AN20)))</formula>
    </cfRule>
  </conditionalFormatting>
  <conditionalFormatting sqref="AN20">
    <cfRule type="containsText" dxfId="1355" priority="963" operator="containsText" text="4週7休以上4週8休未満">
      <formula>NOT(ISERROR(SEARCH("4週7休以上4週8休未満",AN20)))</formula>
    </cfRule>
  </conditionalFormatting>
  <conditionalFormatting sqref="AN20">
    <cfRule type="containsText" dxfId="1354" priority="961" operator="containsText" text="4週6休未満">
      <formula>NOT(ISERROR(SEARCH("4週6休未満",AN20)))</formula>
    </cfRule>
    <cfRule type="containsText" dxfId="1353" priority="962" operator="containsText" text="4週6休以上4週7休未満">
      <formula>NOT(ISERROR(SEARCH("4週6休以上4週7休未満",AN20)))</formula>
    </cfRule>
  </conditionalFormatting>
  <conditionalFormatting sqref="AO37:AO39">
    <cfRule type="containsText" dxfId="1352" priority="954" operator="containsText" text="4週7休以上4週8休未満">
      <formula>NOT(ISERROR(SEARCH("4週7休以上4週8休未満",AO37)))</formula>
    </cfRule>
  </conditionalFormatting>
  <conditionalFormatting sqref="AO37:AO39">
    <cfRule type="containsText" dxfId="1351" priority="953" operator="containsText" text="4週8休以上">
      <formula>NOT(ISERROR(SEARCH("4週8休以上",AO37)))</formula>
    </cfRule>
  </conditionalFormatting>
  <conditionalFormatting sqref="AO37:AO39">
    <cfRule type="containsText" dxfId="1350" priority="949" operator="containsText" text="4週6休未満">
      <formula>NOT(ISERROR(SEARCH("4週6休未満",AO37)))</formula>
    </cfRule>
    <cfRule type="containsText" dxfId="1349" priority="950" operator="containsText" text="4週6休以上4週7休未満">
      <formula>NOT(ISERROR(SEARCH("4週6休以上4週7休未満",AO37)))</formula>
    </cfRule>
  </conditionalFormatting>
  <conditionalFormatting sqref="AO67:AO69">
    <cfRule type="containsText" dxfId="1348" priority="873" operator="containsText" text="4週7休以上4週8休未満">
      <formula>NOT(ISERROR(SEARCH("4週7休以上4週8休未満",AO67)))</formula>
    </cfRule>
  </conditionalFormatting>
  <conditionalFormatting sqref="AO67:AO69">
    <cfRule type="containsText" dxfId="1347" priority="872" operator="containsText" text="4週8休以上">
      <formula>NOT(ISERROR(SEARCH("4週8休以上",AO67)))</formula>
    </cfRule>
  </conditionalFormatting>
  <conditionalFormatting sqref="AK34:AL34 AL37 AL36:AM36 AK38:AL38 AL40:AM41 AL35 AN34 AL39">
    <cfRule type="containsText" dxfId="1346" priority="944" operator="containsText" text="4週7休以上4週8休未満">
      <formula>NOT(ISERROR(SEARCH("4週7休以上4週8休未満",AK34)))</formula>
    </cfRule>
  </conditionalFormatting>
  <conditionalFormatting sqref="AK34:AL34 AL36:AM36 AK38:AL38 AL40:AM41 AL37 AL35 AN34 AL39">
    <cfRule type="containsText" dxfId="1345" priority="943" operator="containsText" text="4週8休以上">
      <formula>NOT(ISERROR(SEARCH("4週8休以上",AK34)))</formula>
    </cfRule>
  </conditionalFormatting>
  <conditionalFormatting sqref="AN42 AL42">
    <cfRule type="containsText" dxfId="1344" priority="940" operator="containsText" text="4週8休以上">
      <formula>NOT(ISERROR(SEARCH("4週8休以上",AL42)))</formula>
    </cfRule>
    <cfRule type="containsText" dxfId="1343" priority="941" operator="containsText" text="4週7休以上4週8休未満">
      <formula>NOT(ISERROR(SEARCH("4週7休以上4週8休未満",AL42)))</formula>
    </cfRule>
  </conditionalFormatting>
  <conditionalFormatting sqref="AK34:AL34 AL42 AL36:AM36 AK38:AL38 AL40:AM41 AL37 AN42 AL35 AN34 AL39">
    <cfRule type="containsText" dxfId="1342" priority="938" operator="containsText" text="4週6休未満">
      <formula>NOT(ISERROR(SEARCH("4週6休未満",AK34)))</formula>
    </cfRule>
    <cfRule type="containsText" dxfId="1341" priority="939" operator="containsText" text="4週6休以上4週7休未満">
      <formula>NOT(ISERROR(SEARCH("4週6休以上4週7休未満",AK34)))</formula>
    </cfRule>
  </conditionalFormatting>
  <conditionalFormatting sqref="AN42">
    <cfRule type="containsText" dxfId="1340" priority="942" operator="containsText" text="4週8休以上">
      <formula>NOT(ISERROR(SEARCH("4週8休以上",AN42)))</formula>
    </cfRule>
  </conditionalFormatting>
  <conditionalFormatting sqref="AM42">
    <cfRule type="containsText" dxfId="1339" priority="936" operator="containsText" text="4週8休以上">
      <formula>NOT(ISERROR(SEARCH("4週8休以上",AM42)))</formula>
    </cfRule>
    <cfRule type="containsText" dxfId="1338" priority="937" operator="containsText" text="4週7休以上4週8休未満">
      <formula>NOT(ISERROR(SEARCH("4週7休以上4週8休未満",AM42)))</formula>
    </cfRule>
  </conditionalFormatting>
  <conditionalFormatting sqref="AM42">
    <cfRule type="containsText" dxfId="1337" priority="934" operator="containsText" text="4週6休未満">
      <formula>NOT(ISERROR(SEARCH("4週6休未満",AM42)))</formula>
    </cfRule>
    <cfRule type="containsText" dxfId="1336" priority="935" operator="containsText" text="4週6休以上4週7休未満">
      <formula>NOT(ISERROR(SEARCH("4週6休以上4週7休未満",AM42)))</formula>
    </cfRule>
  </conditionalFormatting>
  <conditionalFormatting sqref="AO47:AO49">
    <cfRule type="containsText" dxfId="1335" priority="927" operator="containsText" text="4週7休以上4週8休未満">
      <formula>NOT(ISERROR(SEARCH("4週7休以上4週8休未満",AO47)))</formula>
    </cfRule>
  </conditionalFormatting>
  <conditionalFormatting sqref="AO47:AO49">
    <cfRule type="containsText" dxfId="1334" priority="926" operator="containsText" text="4週8休以上">
      <formula>NOT(ISERROR(SEARCH("4週8休以上",AO47)))</formula>
    </cfRule>
  </conditionalFormatting>
  <conditionalFormatting sqref="AO47:AO49">
    <cfRule type="containsText" dxfId="1333" priority="924" operator="containsText" text="4週6休未満">
      <formula>NOT(ISERROR(SEARCH("4週6休未満",AO47)))</formula>
    </cfRule>
    <cfRule type="containsText" dxfId="1332" priority="925" operator="containsText" text="4週6休以上4週7休未満">
      <formula>NOT(ISERROR(SEARCH("4週6休以上4週7休未満",AO47)))</formula>
    </cfRule>
  </conditionalFormatting>
  <conditionalFormatting sqref="AM52">
    <cfRule type="containsText" dxfId="1331" priority="909" operator="containsText" text="4週6休未満">
      <formula>NOT(ISERROR(SEARCH("4週6休未満",AM52)))</formula>
    </cfRule>
    <cfRule type="containsText" dxfId="1330" priority="910" operator="containsText" text="4週6休以上4週7休未満">
      <formula>NOT(ISERROR(SEARCH("4週6休以上4週7休未満",AM52)))</formula>
    </cfRule>
  </conditionalFormatting>
  <conditionalFormatting sqref="AK44:AL44 AL47 AL46:AM46 AK48:AL48 AL50:AM51 AL45 AN44 AL49">
    <cfRule type="containsText" dxfId="1329" priority="919" operator="containsText" text="4週7休以上4週8休未満">
      <formula>NOT(ISERROR(SEARCH("4週7休以上4週8休未満",AK44)))</formula>
    </cfRule>
  </conditionalFormatting>
  <conditionalFormatting sqref="AK44:AL44 AL46:AM46 AK48:AL48 AL50:AM51 AL47 AL45 AN44 AL49">
    <cfRule type="containsText" dxfId="1328" priority="918" operator="containsText" text="4週8休以上">
      <formula>NOT(ISERROR(SEARCH("4週8休以上",AK44)))</formula>
    </cfRule>
  </conditionalFormatting>
  <conditionalFormatting sqref="AN52 AL52">
    <cfRule type="containsText" dxfId="1327" priority="915" operator="containsText" text="4週8休以上">
      <formula>NOT(ISERROR(SEARCH("4週8休以上",AL52)))</formula>
    </cfRule>
    <cfRule type="containsText" dxfId="1326" priority="916" operator="containsText" text="4週7休以上4週8休未満">
      <formula>NOT(ISERROR(SEARCH("4週7休以上4週8休未満",AL52)))</formula>
    </cfRule>
  </conditionalFormatting>
  <conditionalFormatting sqref="AK44:AL44 AL52 AL46:AM46 AK48:AL48 AL50:AM51 AL47 AN52 AL45 AN44 AL49">
    <cfRule type="containsText" dxfId="1325" priority="913" operator="containsText" text="4週6休未満">
      <formula>NOT(ISERROR(SEARCH("4週6休未満",AK44)))</formula>
    </cfRule>
    <cfRule type="containsText" dxfId="1324" priority="914" operator="containsText" text="4週6休以上4週7休未満">
      <formula>NOT(ISERROR(SEARCH("4週6休以上4週7休未満",AK44)))</formula>
    </cfRule>
  </conditionalFormatting>
  <conditionalFormatting sqref="AN52">
    <cfRule type="containsText" dxfId="1323" priority="917" operator="containsText" text="4週8休以上">
      <formula>NOT(ISERROR(SEARCH("4週8休以上",AN52)))</formula>
    </cfRule>
  </conditionalFormatting>
  <conditionalFormatting sqref="AM52">
    <cfRule type="containsText" dxfId="1322" priority="911" operator="containsText" text="4週8休以上">
      <formula>NOT(ISERROR(SEARCH("4週8休以上",AM52)))</formula>
    </cfRule>
    <cfRule type="containsText" dxfId="1321" priority="912" operator="containsText" text="4週7休以上4週8休未満">
      <formula>NOT(ISERROR(SEARCH("4週7休以上4週8休未満",AM52)))</formula>
    </cfRule>
  </conditionalFormatting>
  <conditionalFormatting sqref="AM62">
    <cfRule type="containsText" dxfId="1320" priority="880" operator="containsText" text="4週6休未満">
      <formula>NOT(ISERROR(SEARCH("4週6休未満",AM62)))</formula>
    </cfRule>
    <cfRule type="containsText" dxfId="1319" priority="881" operator="containsText" text="4週6休以上4週7休未満">
      <formula>NOT(ISERROR(SEARCH("4週6休以上4週7休未満",AM62)))</formula>
    </cfRule>
  </conditionalFormatting>
  <conditionalFormatting sqref="AO57:AO59">
    <cfRule type="containsText" dxfId="1318" priority="902" operator="containsText" text="4週7休以上4週8休未満">
      <formula>NOT(ISERROR(SEARCH("4週7休以上4週8休未満",AO57)))</formula>
    </cfRule>
  </conditionalFormatting>
  <conditionalFormatting sqref="AO57:AO59">
    <cfRule type="containsText" dxfId="1317" priority="901" operator="containsText" text="4週8休以上">
      <formula>NOT(ISERROR(SEARCH("4週8休以上",AO57)))</formula>
    </cfRule>
  </conditionalFormatting>
  <conditionalFormatting sqref="AO57:AO59">
    <cfRule type="containsText" dxfId="1316" priority="897" operator="containsText" text="4週6休未満">
      <formula>NOT(ISERROR(SEARCH("4週6休未満",AO57)))</formula>
    </cfRule>
    <cfRule type="containsText" dxfId="1315" priority="898" operator="containsText" text="4週6休以上4週7休未満">
      <formula>NOT(ISERROR(SEARCH("4週6休以上4週7休未満",AO57)))</formula>
    </cfRule>
  </conditionalFormatting>
  <conditionalFormatting sqref="AK54:AL54 AL62 AL56:AM56 AK58:AL58 AL60:AM61 AL57 AN62 AL55 AN54 AL59">
    <cfRule type="containsText" dxfId="1314" priority="884" operator="containsText" text="4週6休未満">
      <formula>NOT(ISERROR(SEARCH("4週6休未満",AK54)))</formula>
    </cfRule>
    <cfRule type="containsText" dxfId="1313" priority="885" operator="containsText" text="4週6休以上4週7休未満">
      <formula>NOT(ISERROR(SEARCH("4週6休以上4週7休未満",AK54)))</formula>
    </cfRule>
  </conditionalFormatting>
  <conditionalFormatting sqref="AK54:AL54 AL57 AL56:AM56 AK58:AL58 AL60:AM61 AL55 AN54 AL59">
    <cfRule type="containsText" dxfId="1312" priority="890" operator="containsText" text="4週7休以上4週8休未満">
      <formula>NOT(ISERROR(SEARCH("4週7休以上4週8休未満",AK54)))</formula>
    </cfRule>
  </conditionalFormatting>
  <conditionalFormatting sqref="AK54:AL54 AL56:AM56 AK58:AL58 AL60:AM61 AL57 AL55 AN54 AL59">
    <cfRule type="containsText" dxfId="1311" priority="889" operator="containsText" text="4週8休以上">
      <formula>NOT(ISERROR(SEARCH("4週8休以上",AK54)))</formula>
    </cfRule>
  </conditionalFormatting>
  <conditionalFormatting sqref="AN62 AL62">
    <cfRule type="containsText" dxfId="1310" priority="886" operator="containsText" text="4週8休以上">
      <formula>NOT(ISERROR(SEARCH("4週8休以上",AL62)))</formula>
    </cfRule>
    <cfRule type="containsText" dxfId="1309" priority="887" operator="containsText" text="4週7休以上4週8休未満">
      <formula>NOT(ISERROR(SEARCH("4週7休以上4週8休未満",AL62)))</formula>
    </cfRule>
  </conditionalFormatting>
  <conditionalFormatting sqref="AN62">
    <cfRule type="containsText" dxfId="1308" priority="888" operator="containsText" text="4週8休以上">
      <formula>NOT(ISERROR(SEARCH("4週8休以上",AN62)))</formula>
    </cfRule>
  </conditionalFormatting>
  <conditionalFormatting sqref="AM62">
    <cfRule type="containsText" dxfId="1307" priority="882" operator="containsText" text="4週8休以上">
      <formula>NOT(ISERROR(SEARCH("4週8休以上",AM62)))</formula>
    </cfRule>
    <cfRule type="containsText" dxfId="1306" priority="883" operator="containsText" text="4週7休以上4週8休未満">
      <formula>NOT(ISERROR(SEARCH("4週7休以上4週8休未満",AM62)))</formula>
    </cfRule>
  </conditionalFormatting>
  <conditionalFormatting sqref="AO67:AO69">
    <cfRule type="containsText" dxfId="1305" priority="868" operator="containsText" text="4週6休未満">
      <formula>NOT(ISERROR(SEARCH("4週6休未満",AO67)))</formula>
    </cfRule>
    <cfRule type="containsText" dxfId="1304" priority="869" operator="containsText" text="4週6休以上4週7休未満">
      <formula>NOT(ISERROR(SEARCH("4週6休以上4週7休未満",AO67)))</formula>
    </cfRule>
  </conditionalFormatting>
  <conditionalFormatting sqref="AM72">
    <cfRule type="containsText" dxfId="1303" priority="851" operator="containsText" text="4週6休未満">
      <formula>NOT(ISERROR(SEARCH("4週6休未満",AM72)))</formula>
    </cfRule>
    <cfRule type="containsText" dxfId="1302" priority="852" operator="containsText" text="4週6休以上4週7休未満">
      <formula>NOT(ISERROR(SEARCH("4週6休以上4週7休未満",AM72)))</formula>
    </cfRule>
  </conditionalFormatting>
  <conditionalFormatting sqref="AK64:AL64 AL72 AL66:AM66 AK68:AL68 AL70:AM71 AL67 AN72 AL65 AN64 AL69">
    <cfRule type="containsText" dxfId="1301" priority="855" operator="containsText" text="4週6休未満">
      <formula>NOT(ISERROR(SEARCH("4週6休未満",AK64)))</formula>
    </cfRule>
    <cfRule type="containsText" dxfId="1300" priority="856" operator="containsText" text="4週6休以上4週7休未満">
      <formula>NOT(ISERROR(SEARCH("4週6休以上4週7休未満",AK64)))</formula>
    </cfRule>
  </conditionalFormatting>
  <conditionalFormatting sqref="AK64:AL64 AL67 AL66:AM66 AK68:AL68 AL70:AM71 AL65 AN64 AL69">
    <cfRule type="containsText" dxfId="1299" priority="861" operator="containsText" text="4週7休以上4週8休未満">
      <formula>NOT(ISERROR(SEARCH("4週7休以上4週8休未満",AK64)))</formula>
    </cfRule>
  </conditionalFormatting>
  <conditionalFormatting sqref="AK64:AL64 AL66:AM66 AK68:AL68 AL70:AM71 AL67 AL65 AN64 AL69">
    <cfRule type="containsText" dxfId="1298" priority="860" operator="containsText" text="4週8休以上">
      <formula>NOT(ISERROR(SEARCH("4週8休以上",AK64)))</formula>
    </cfRule>
  </conditionalFormatting>
  <conditionalFormatting sqref="AN72 AL72">
    <cfRule type="containsText" dxfId="1297" priority="857" operator="containsText" text="4週8休以上">
      <formula>NOT(ISERROR(SEARCH("4週8休以上",AL72)))</formula>
    </cfRule>
    <cfRule type="containsText" dxfId="1296" priority="858" operator="containsText" text="4週7休以上4週8休未満">
      <formula>NOT(ISERROR(SEARCH("4週7休以上4週8休未満",AL72)))</formula>
    </cfRule>
  </conditionalFormatting>
  <conditionalFormatting sqref="AN72">
    <cfRule type="containsText" dxfId="1295" priority="859" operator="containsText" text="4週8休以上">
      <formula>NOT(ISERROR(SEARCH("4週8休以上",AN72)))</formula>
    </cfRule>
  </conditionalFormatting>
  <conditionalFormatting sqref="AM72">
    <cfRule type="containsText" dxfId="1294" priority="853" operator="containsText" text="4週8休以上">
      <formula>NOT(ISERROR(SEARCH("4週8休以上",AM72)))</formula>
    </cfRule>
    <cfRule type="containsText" dxfId="1293" priority="854" operator="containsText" text="4週7休以上4週8休未満">
      <formula>NOT(ISERROR(SEARCH("4週7休以上4週8休未満",AM72)))</formula>
    </cfRule>
  </conditionalFormatting>
  <conditionalFormatting sqref="AO77:AO79">
    <cfRule type="containsText" dxfId="1292" priority="828" operator="containsText" text="4週7休以上4週8休未満">
      <formula>NOT(ISERROR(SEARCH("4週7休以上4週8休未満",AO77)))</formula>
    </cfRule>
  </conditionalFormatting>
  <conditionalFormatting sqref="AO77:AO79">
    <cfRule type="containsText" dxfId="1291" priority="827" operator="containsText" text="4週8休以上">
      <formula>NOT(ISERROR(SEARCH("4週8休以上",AO77)))</formula>
    </cfRule>
  </conditionalFormatting>
  <conditionalFormatting sqref="AO77:AO79">
    <cfRule type="containsText" dxfId="1290" priority="825" operator="containsText" text="4週6休未満">
      <formula>NOT(ISERROR(SEARCH("4週6休未満",AO77)))</formula>
    </cfRule>
    <cfRule type="containsText" dxfId="1289" priority="826" operator="containsText" text="4週6休以上4週7休未満">
      <formula>NOT(ISERROR(SEARCH("4週6休以上4週7休未満",AO77)))</formula>
    </cfRule>
  </conditionalFormatting>
  <conditionalFormatting sqref="AM82">
    <cfRule type="containsText" dxfId="1288" priority="808" operator="containsText" text="4週6休未満">
      <formula>NOT(ISERROR(SEARCH("4週6休未満",AM82)))</formula>
    </cfRule>
    <cfRule type="containsText" dxfId="1287" priority="809" operator="containsText" text="4週6休以上4週7休未満">
      <formula>NOT(ISERROR(SEARCH("4週6休以上4週7休未満",AM82)))</formula>
    </cfRule>
  </conditionalFormatting>
  <conditionalFormatting sqref="AK74:AL74 AL82 AL76:AM76 AK78:AL78 AL80:AM81 AL77 AN82 AL75 AN74 AL79">
    <cfRule type="containsText" dxfId="1286" priority="812" operator="containsText" text="4週6休未満">
      <formula>NOT(ISERROR(SEARCH("4週6休未満",AK74)))</formula>
    </cfRule>
    <cfRule type="containsText" dxfId="1285" priority="813" operator="containsText" text="4週6休以上4週7休未満">
      <formula>NOT(ISERROR(SEARCH("4週6休以上4週7休未満",AK74)))</formula>
    </cfRule>
  </conditionalFormatting>
  <conditionalFormatting sqref="AM44">
    <cfRule type="containsText" dxfId="1284" priority="763" operator="containsText" text="4週7休以上4週8休未満">
      <formula>NOT(ISERROR(SEARCH("4週7休以上4週8休未満",AM44)))</formula>
    </cfRule>
  </conditionalFormatting>
  <conditionalFormatting sqref="AM44">
    <cfRule type="containsText" dxfId="1283" priority="762" operator="containsText" text="4週8休以上">
      <formula>NOT(ISERROR(SEARCH("4週8休以上",AM44)))</formula>
    </cfRule>
  </conditionalFormatting>
  <conditionalFormatting sqref="AM44">
    <cfRule type="containsText" dxfId="1282" priority="760" operator="containsText" text="4週6休未満">
      <formula>NOT(ISERROR(SEARCH("4週6休未満",AM44)))</formula>
    </cfRule>
    <cfRule type="containsText" dxfId="1281" priority="761" operator="containsText" text="4週6休以上4週7休未満">
      <formula>NOT(ISERROR(SEARCH("4週6休以上4週7休未満",AM44)))</formula>
    </cfRule>
  </conditionalFormatting>
  <conditionalFormatting sqref="AK74:AL74 AL77 AL76:AM76 AK78:AL78 AL80:AM81 AL75 AN74 AL79">
    <cfRule type="containsText" dxfId="1280" priority="818" operator="containsText" text="4週7休以上4週8休未満">
      <formula>NOT(ISERROR(SEARCH("4週7休以上4週8休未満",AK74)))</formula>
    </cfRule>
  </conditionalFormatting>
  <conditionalFormatting sqref="AK74:AL74 AL76:AM76 AK78:AL78 AL80:AM81 AL77 AL75 AN74 AL79">
    <cfRule type="containsText" dxfId="1279" priority="817" operator="containsText" text="4週8休以上">
      <formula>NOT(ISERROR(SEARCH("4週8休以上",AK74)))</formula>
    </cfRule>
  </conditionalFormatting>
  <conditionalFormatting sqref="AN82 AL82">
    <cfRule type="containsText" dxfId="1278" priority="814" operator="containsText" text="4週8休以上">
      <formula>NOT(ISERROR(SEARCH("4週8休以上",AL82)))</formula>
    </cfRule>
    <cfRule type="containsText" dxfId="1277" priority="815" operator="containsText" text="4週7休以上4週8休未満">
      <formula>NOT(ISERROR(SEARCH("4週7休以上4週8休未満",AL82)))</formula>
    </cfRule>
  </conditionalFormatting>
  <conditionalFormatting sqref="AN82">
    <cfRule type="containsText" dxfId="1276" priority="816" operator="containsText" text="4週8休以上">
      <formula>NOT(ISERROR(SEARCH("4週8休以上",AN82)))</formula>
    </cfRule>
  </conditionalFormatting>
  <conditionalFormatting sqref="AM82">
    <cfRule type="containsText" dxfId="1275" priority="810" operator="containsText" text="4週8休以上">
      <formula>NOT(ISERROR(SEARCH("4週8休以上",AM82)))</formula>
    </cfRule>
    <cfRule type="containsText" dxfId="1274" priority="811" operator="containsText" text="4週7休以上4週8休未満">
      <formula>NOT(ISERROR(SEARCH("4週7休以上4週8休未満",AM82)))</formula>
    </cfRule>
  </conditionalFormatting>
  <conditionalFormatting sqref="AO87:AO89">
    <cfRule type="containsText" dxfId="1273" priority="795" operator="containsText" text="4週7休以上4週8休未満">
      <formula>NOT(ISERROR(SEARCH("4週7休以上4週8休未満",AO87)))</formula>
    </cfRule>
  </conditionalFormatting>
  <conditionalFormatting sqref="AO87:AO89">
    <cfRule type="containsText" dxfId="1272" priority="794" operator="containsText" text="4週8休以上">
      <formula>NOT(ISERROR(SEARCH("4週8休以上",AO87)))</formula>
    </cfRule>
  </conditionalFormatting>
  <conditionalFormatting sqref="AO87:AO89">
    <cfRule type="containsText" dxfId="1271" priority="792" operator="containsText" text="4週6休未満">
      <formula>NOT(ISERROR(SEARCH("4週6休未満",AO87)))</formula>
    </cfRule>
    <cfRule type="containsText" dxfId="1270" priority="793" operator="containsText" text="4週6休以上4週7休未満">
      <formula>NOT(ISERROR(SEARCH("4週6休以上4週7休未満",AO87)))</formula>
    </cfRule>
  </conditionalFormatting>
  <conditionalFormatting sqref="AM92">
    <cfRule type="containsText" dxfId="1269" priority="777" operator="containsText" text="4週6休未満">
      <formula>NOT(ISERROR(SEARCH("4週6休未満",AM92)))</formula>
    </cfRule>
    <cfRule type="containsText" dxfId="1268" priority="778" operator="containsText" text="4週6休以上4週7休未満">
      <formula>NOT(ISERROR(SEARCH("4週6休以上4週7休未満",AM92)))</formula>
    </cfRule>
  </conditionalFormatting>
  <conditionalFormatting sqref="AK84:AL84 AL92 AL86:AM86 AK88:AL88 AL90:AM91 AL87 AN92 AL85 AN84 AL89">
    <cfRule type="containsText" dxfId="1267" priority="781" operator="containsText" text="4週6休未満">
      <formula>NOT(ISERROR(SEARCH("4週6休未満",AK84)))</formula>
    </cfRule>
    <cfRule type="containsText" dxfId="1266" priority="782" operator="containsText" text="4週6休以上4週7休未満">
      <formula>NOT(ISERROR(SEARCH("4週6休以上4週7休未満",AK84)))</formula>
    </cfRule>
  </conditionalFormatting>
  <conditionalFormatting sqref="AK84:AL84 AL87 AL86:AM86 AK88:AL88 AL90:AM91 AL85 AN84 AL89">
    <cfRule type="containsText" dxfId="1265" priority="787" operator="containsText" text="4週7休以上4週8休未満">
      <formula>NOT(ISERROR(SEARCH("4週7休以上4週8休未満",AK84)))</formula>
    </cfRule>
  </conditionalFormatting>
  <conditionalFormatting sqref="AK84:AL84 AL86:AM86 AK88:AL88 AL90:AM91 AL87 AL85 AN84 AL89">
    <cfRule type="containsText" dxfId="1264" priority="786" operator="containsText" text="4週8休以上">
      <formula>NOT(ISERROR(SEARCH("4週8休以上",AK84)))</formula>
    </cfRule>
  </conditionalFormatting>
  <conditionalFormatting sqref="AN92 AL92">
    <cfRule type="containsText" dxfId="1263" priority="783" operator="containsText" text="4週8休以上">
      <formula>NOT(ISERROR(SEARCH("4週8休以上",AL92)))</formula>
    </cfRule>
    <cfRule type="containsText" dxfId="1262" priority="784" operator="containsText" text="4週7休以上4週8休未満">
      <formula>NOT(ISERROR(SEARCH("4週7休以上4週8休未満",AL92)))</formula>
    </cfRule>
  </conditionalFormatting>
  <conditionalFormatting sqref="AN92">
    <cfRule type="containsText" dxfId="1261" priority="785" operator="containsText" text="4週8休以上">
      <formula>NOT(ISERROR(SEARCH("4週8休以上",AN92)))</formula>
    </cfRule>
  </conditionalFormatting>
  <conditionalFormatting sqref="AM92">
    <cfRule type="containsText" dxfId="1260" priority="779" operator="containsText" text="4週8休以上">
      <formula>NOT(ISERROR(SEARCH("4週8休以上",AM92)))</formula>
    </cfRule>
    <cfRule type="containsText" dxfId="1259" priority="780" operator="containsText" text="4週7休以上4週8休未満">
      <formula>NOT(ISERROR(SEARCH("4週7休以上4週8休未満",AM92)))</formula>
    </cfRule>
  </conditionalFormatting>
  <conditionalFormatting sqref="AN16 AN20">
    <cfRule type="containsText" dxfId="1258" priority="772" operator="containsText" text="未達成">
      <formula>NOT(ISERROR(SEARCH("未達成",AN16)))</formula>
    </cfRule>
  </conditionalFormatting>
  <conditionalFormatting sqref="AM24">
    <cfRule type="containsText" dxfId="1257" priority="771" operator="containsText" text="4週7休以上4週8休未満">
      <formula>NOT(ISERROR(SEARCH("4週7休以上4週8休未満",AM24)))</formula>
    </cfRule>
  </conditionalFormatting>
  <conditionalFormatting sqref="AM24">
    <cfRule type="containsText" dxfId="1256" priority="770" operator="containsText" text="4週8休以上">
      <formula>NOT(ISERROR(SEARCH("4週8休以上",AM24)))</formula>
    </cfRule>
  </conditionalFormatting>
  <conditionalFormatting sqref="AM24">
    <cfRule type="containsText" dxfId="1255" priority="768" operator="containsText" text="4週6休未満">
      <formula>NOT(ISERROR(SEARCH("4週6休未満",AM24)))</formula>
    </cfRule>
    <cfRule type="containsText" dxfId="1254" priority="769" operator="containsText" text="4週6休以上4週7休未満">
      <formula>NOT(ISERROR(SEARCH("4週6休以上4週7休未満",AM24)))</formula>
    </cfRule>
  </conditionalFormatting>
  <conditionalFormatting sqref="AM34">
    <cfRule type="containsText" dxfId="1253" priority="767" operator="containsText" text="4週7休以上4週8休未満">
      <formula>NOT(ISERROR(SEARCH("4週7休以上4週8休未満",AM34)))</formula>
    </cfRule>
  </conditionalFormatting>
  <conditionalFormatting sqref="AM34">
    <cfRule type="containsText" dxfId="1252" priority="766" operator="containsText" text="4週8休以上">
      <formula>NOT(ISERROR(SEARCH("4週8休以上",AM34)))</formula>
    </cfRule>
  </conditionalFormatting>
  <conditionalFormatting sqref="AM34">
    <cfRule type="containsText" dxfId="1251" priority="764" operator="containsText" text="4週6休未満">
      <formula>NOT(ISERROR(SEARCH("4週6休未満",AM34)))</formula>
    </cfRule>
    <cfRule type="containsText" dxfId="1250" priority="765" operator="containsText" text="4週6休以上4週7休未満">
      <formula>NOT(ISERROR(SEARCH("4週6休以上4週7休未満",AM34)))</formula>
    </cfRule>
  </conditionalFormatting>
  <conditionalFormatting sqref="AM54">
    <cfRule type="containsText" dxfId="1249" priority="759" operator="containsText" text="4週7休以上4週8休未満">
      <formula>NOT(ISERROR(SEARCH("4週7休以上4週8休未満",AM54)))</formula>
    </cfRule>
  </conditionalFormatting>
  <conditionalFormatting sqref="AM54">
    <cfRule type="containsText" dxfId="1248" priority="758" operator="containsText" text="4週8休以上">
      <formula>NOT(ISERROR(SEARCH("4週8休以上",AM54)))</formula>
    </cfRule>
  </conditionalFormatting>
  <conditionalFormatting sqref="AM54">
    <cfRule type="containsText" dxfId="1247" priority="756" operator="containsText" text="4週6休未満">
      <formula>NOT(ISERROR(SEARCH("4週6休未満",AM54)))</formula>
    </cfRule>
    <cfRule type="containsText" dxfId="1246" priority="757" operator="containsText" text="4週6休以上4週7休未満">
      <formula>NOT(ISERROR(SEARCH("4週6休以上4週7休未満",AM54)))</formula>
    </cfRule>
  </conditionalFormatting>
  <conditionalFormatting sqref="AM64">
    <cfRule type="containsText" dxfId="1245" priority="755" operator="containsText" text="4週7休以上4週8休未満">
      <formula>NOT(ISERROR(SEARCH("4週7休以上4週8休未満",AM64)))</formula>
    </cfRule>
  </conditionalFormatting>
  <conditionalFormatting sqref="AM64">
    <cfRule type="containsText" dxfId="1244" priority="754" operator="containsText" text="4週8休以上">
      <formula>NOT(ISERROR(SEARCH("4週8休以上",AM64)))</formula>
    </cfRule>
  </conditionalFormatting>
  <conditionalFormatting sqref="AM64">
    <cfRule type="containsText" dxfId="1243" priority="752" operator="containsText" text="4週6休未満">
      <formula>NOT(ISERROR(SEARCH("4週6休未満",AM64)))</formula>
    </cfRule>
    <cfRule type="containsText" dxfId="1242" priority="753" operator="containsText" text="4週6休以上4週7休未満">
      <formula>NOT(ISERROR(SEARCH("4週6休以上4週7休未満",AM64)))</formula>
    </cfRule>
  </conditionalFormatting>
  <conditionalFormatting sqref="AM74">
    <cfRule type="containsText" dxfId="1241" priority="751" operator="containsText" text="4週7休以上4週8休未満">
      <formula>NOT(ISERROR(SEARCH("4週7休以上4週8休未満",AM74)))</formula>
    </cfRule>
  </conditionalFormatting>
  <conditionalFormatting sqref="AM74">
    <cfRule type="containsText" dxfId="1240" priority="750" operator="containsText" text="4週8休以上">
      <formula>NOT(ISERROR(SEARCH("4週8休以上",AM74)))</formula>
    </cfRule>
  </conditionalFormatting>
  <conditionalFormatting sqref="AM74">
    <cfRule type="containsText" dxfId="1239" priority="748" operator="containsText" text="4週6休未満">
      <formula>NOT(ISERROR(SEARCH("4週6休未満",AM74)))</formula>
    </cfRule>
    <cfRule type="containsText" dxfId="1238" priority="749" operator="containsText" text="4週6休以上4週7休未満">
      <formula>NOT(ISERROR(SEARCH("4週6休以上4週7休未満",AM74)))</formula>
    </cfRule>
  </conditionalFormatting>
  <conditionalFormatting sqref="AM84">
    <cfRule type="containsText" dxfId="1237" priority="747" operator="containsText" text="4週7休以上4週8休未満">
      <formula>NOT(ISERROR(SEARCH("4週7休以上4週8休未満",AM84)))</formula>
    </cfRule>
  </conditionalFormatting>
  <conditionalFormatting sqref="AM84">
    <cfRule type="containsText" dxfId="1236" priority="746" operator="containsText" text="4週8休以上">
      <formula>NOT(ISERROR(SEARCH("4週8休以上",AM84)))</formula>
    </cfRule>
  </conditionalFormatting>
  <conditionalFormatting sqref="AM84">
    <cfRule type="containsText" dxfId="1235" priority="744" operator="containsText" text="4週6休未満">
      <formula>NOT(ISERROR(SEARCH("4週6休未満",AM84)))</formula>
    </cfRule>
    <cfRule type="containsText" dxfId="1234" priority="745" operator="containsText" text="4週6休以上4週7休未満">
      <formula>NOT(ISERROR(SEARCH("4週6休以上4週7休未満",AM84)))</formula>
    </cfRule>
  </conditionalFormatting>
  <conditionalFormatting sqref="AM25">
    <cfRule type="containsText" dxfId="1233" priority="723" operator="containsText" text="4週7休以上4週8休未満">
      <formula>NOT(ISERROR(SEARCH("4週7休以上4週8休未満",AM25)))</formula>
    </cfRule>
  </conditionalFormatting>
  <conditionalFormatting sqref="AM25">
    <cfRule type="containsText" dxfId="1232" priority="722" operator="containsText" text="4週8休以上">
      <formula>NOT(ISERROR(SEARCH("4週8休以上",AM25)))</formula>
    </cfRule>
  </conditionalFormatting>
  <conditionalFormatting sqref="AM25">
    <cfRule type="containsText" dxfId="1231" priority="720" operator="containsText" text="4週6休未満">
      <formula>NOT(ISERROR(SEARCH("4週6休未満",AM25)))</formula>
    </cfRule>
    <cfRule type="containsText" dxfId="1230" priority="721" operator="containsText" text="4週6休以上4週7休未満">
      <formula>NOT(ISERROR(SEARCH("4週6休以上4週7休未満",AM25)))</formula>
    </cfRule>
  </conditionalFormatting>
  <conditionalFormatting sqref="AM35">
    <cfRule type="containsText" dxfId="1229" priority="719" operator="containsText" text="4週7休以上4週8休未満">
      <formula>NOT(ISERROR(SEARCH("4週7休以上4週8休未満",AM35)))</formula>
    </cfRule>
  </conditionalFormatting>
  <conditionalFormatting sqref="AM35">
    <cfRule type="containsText" dxfId="1228" priority="718" operator="containsText" text="4週8休以上">
      <formula>NOT(ISERROR(SEARCH("4週8休以上",AM35)))</formula>
    </cfRule>
  </conditionalFormatting>
  <conditionalFormatting sqref="AM35">
    <cfRule type="containsText" dxfId="1227" priority="716" operator="containsText" text="4週6休未満">
      <formula>NOT(ISERROR(SEARCH("4週6休未満",AM35)))</formula>
    </cfRule>
    <cfRule type="containsText" dxfId="1226" priority="717" operator="containsText" text="4週6休以上4週7休未満">
      <formula>NOT(ISERROR(SEARCH("4週6休以上4週7休未満",AM35)))</formula>
    </cfRule>
  </conditionalFormatting>
  <conditionalFormatting sqref="AM45">
    <cfRule type="containsText" dxfId="1225" priority="715" operator="containsText" text="4週7休以上4週8休未満">
      <formula>NOT(ISERROR(SEARCH("4週7休以上4週8休未満",AM45)))</formula>
    </cfRule>
  </conditionalFormatting>
  <conditionalFormatting sqref="AM45">
    <cfRule type="containsText" dxfId="1224" priority="714" operator="containsText" text="4週8休以上">
      <formula>NOT(ISERROR(SEARCH("4週8休以上",AM45)))</formula>
    </cfRule>
  </conditionalFormatting>
  <conditionalFormatting sqref="AM45">
    <cfRule type="containsText" dxfId="1223" priority="712" operator="containsText" text="4週6休未満">
      <formula>NOT(ISERROR(SEARCH("4週6休未満",AM45)))</formula>
    </cfRule>
    <cfRule type="containsText" dxfId="1222" priority="713" operator="containsText" text="4週6休以上4週7休未満">
      <formula>NOT(ISERROR(SEARCH("4週6休以上4週7休未満",AM45)))</formula>
    </cfRule>
  </conditionalFormatting>
  <conditionalFormatting sqref="AM55">
    <cfRule type="containsText" dxfId="1221" priority="711" operator="containsText" text="4週7休以上4週8休未満">
      <formula>NOT(ISERROR(SEARCH("4週7休以上4週8休未満",AM55)))</formula>
    </cfRule>
  </conditionalFormatting>
  <conditionalFormatting sqref="AM55">
    <cfRule type="containsText" dxfId="1220" priority="710" operator="containsText" text="4週8休以上">
      <formula>NOT(ISERROR(SEARCH("4週8休以上",AM55)))</formula>
    </cfRule>
  </conditionalFormatting>
  <conditionalFormatting sqref="AM55">
    <cfRule type="containsText" dxfId="1219" priority="708" operator="containsText" text="4週6休未満">
      <formula>NOT(ISERROR(SEARCH("4週6休未満",AM55)))</formula>
    </cfRule>
    <cfRule type="containsText" dxfId="1218" priority="709" operator="containsText" text="4週6休以上4週7休未満">
      <formula>NOT(ISERROR(SEARCH("4週6休以上4週7休未満",AM55)))</formula>
    </cfRule>
  </conditionalFormatting>
  <conditionalFormatting sqref="AM65">
    <cfRule type="containsText" dxfId="1217" priority="707" operator="containsText" text="4週7休以上4週8休未満">
      <formula>NOT(ISERROR(SEARCH("4週7休以上4週8休未満",AM65)))</formula>
    </cfRule>
  </conditionalFormatting>
  <conditionalFormatting sqref="AM65">
    <cfRule type="containsText" dxfId="1216" priority="706" operator="containsText" text="4週8休以上">
      <formula>NOT(ISERROR(SEARCH("4週8休以上",AM65)))</formula>
    </cfRule>
  </conditionalFormatting>
  <conditionalFormatting sqref="AM65">
    <cfRule type="containsText" dxfId="1215" priority="704" operator="containsText" text="4週6休未満">
      <formula>NOT(ISERROR(SEARCH("4週6休未満",AM65)))</formula>
    </cfRule>
    <cfRule type="containsText" dxfId="1214" priority="705" operator="containsText" text="4週6休以上4週7休未満">
      <formula>NOT(ISERROR(SEARCH("4週6休以上4週7休未満",AM65)))</formula>
    </cfRule>
  </conditionalFormatting>
  <conditionalFormatting sqref="AM75">
    <cfRule type="containsText" dxfId="1213" priority="703" operator="containsText" text="4週7休以上4週8休未満">
      <formula>NOT(ISERROR(SEARCH("4週7休以上4週8休未満",AM75)))</formula>
    </cfRule>
  </conditionalFormatting>
  <conditionalFormatting sqref="AM75">
    <cfRule type="containsText" dxfId="1212" priority="702" operator="containsText" text="4週8休以上">
      <formula>NOT(ISERROR(SEARCH("4週8休以上",AM75)))</formula>
    </cfRule>
  </conditionalFormatting>
  <conditionalFormatting sqref="AM75">
    <cfRule type="containsText" dxfId="1211" priority="700" operator="containsText" text="4週6休未満">
      <formula>NOT(ISERROR(SEARCH("4週6休未満",AM75)))</formula>
    </cfRule>
    <cfRule type="containsText" dxfId="1210" priority="701" operator="containsText" text="4週6休以上4週7休未満">
      <formula>NOT(ISERROR(SEARCH("4週6休以上4週7休未満",AM75)))</formula>
    </cfRule>
  </conditionalFormatting>
  <conditionalFormatting sqref="AM85">
    <cfRule type="containsText" dxfId="1209" priority="699" operator="containsText" text="4週7休以上4週8休未満">
      <formula>NOT(ISERROR(SEARCH("4週7休以上4週8休未満",AM85)))</formula>
    </cfRule>
  </conditionalFormatting>
  <conditionalFormatting sqref="AM85">
    <cfRule type="containsText" dxfId="1208" priority="698" operator="containsText" text="4週8休以上">
      <formula>NOT(ISERROR(SEARCH("4週8休以上",AM85)))</formula>
    </cfRule>
  </conditionalFormatting>
  <conditionalFormatting sqref="AM85">
    <cfRule type="containsText" dxfId="1207" priority="696" operator="containsText" text="4週6休未満">
      <formula>NOT(ISERROR(SEARCH("4週6休未満",AM85)))</formula>
    </cfRule>
    <cfRule type="containsText" dxfId="1206" priority="697" operator="containsText" text="4週6休以上4週7休未満">
      <formula>NOT(ISERROR(SEARCH("4週6休以上4週7休未満",AM85)))</formula>
    </cfRule>
  </conditionalFormatting>
  <conditionalFormatting sqref="AM28">
    <cfRule type="containsText" dxfId="1205" priority="695" operator="containsText" text="4週7休以上4週8休未満">
      <formula>NOT(ISERROR(SEARCH("4週7休以上4週8休未満",AM28)))</formula>
    </cfRule>
  </conditionalFormatting>
  <conditionalFormatting sqref="AM28">
    <cfRule type="containsText" dxfId="1204" priority="694" operator="containsText" text="4週8休以上">
      <formula>NOT(ISERROR(SEARCH("4週8休以上",AM28)))</formula>
    </cfRule>
  </conditionalFormatting>
  <conditionalFormatting sqref="AM28">
    <cfRule type="containsText" dxfId="1203" priority="692" operator="containsText" text="4週6休未満">
      <formula>NOT(ISERROR(SEARCH("4週6休未満",AM28)))</formula>
    </cfRule>
    <cfRule type="containsText" dxfId="1202" priority="693" operator="containsText" text="4週6休以上4週7休未満">
      <formula>NOT(ISERROR(SEARCH("4週6休以上4週7休未満",AM28)))</formula>
    </cfRule>
  </conditionalFormatting>
  <conditionalFormatting sqref="AM38">
    <cfRule type="containsText" dxfId="1201" priority="691" operator="containsText" text="4週7休以上4週8休未満">
      <formula>NOT(ISERROR(SEARCH("4週7休以上4週8休未満",AM38)))</formula>
    </cfRule>
  </conditionalFormatting>
  <conditionalFormatting sqref="AM38">
    <cfRule type="containsText" dxfId="1200" priority="690" operator="containsText" text="4週8休以上">
      <formula>NOT(ISERROR(SEARCH("4週8休以上",AM38)))</formula>
    </cfRule>
  </conditionalFormatting>
  <conditionalFormatting sqref="AM38">
    <cfRule type="containsText" dxfId="1199" priority="688" operator="containsText" text="4週6休未満">
      <formula>NOT(ISERROR(SEARCH("4週6休未満",AM38)))</formula>
    </cfRule>
    <cfRule type="containsText" dxfId="1198" priority="689" operator="containsText" text="4週6休以上4週7休未満">
      <formula>NOT(ISERROR(SEARCH("4週6休以上4週7休未満",AM38)))</formula>
    </cfRule>
  </conditionalFormatting>
  <conditionalFormatting sqref="AM48">
    <cfRule type="containsText" dxfId="1197" priority="687" operator="containsText" text="4週7休以上4週8休未満">
      <formula>NOT(ISERROR(SEARCH("4週7休以上4週8休未満",AM48)))</formula>
    </cfRule>
  </conditionalFormatting>
  <conditionalFormatting sqref="AM48">
    <cfRule type="containsText" dxfId="1196" priority="686" operator="containsText" text="4週8休以上">
      <formula>NOT(ISERROR(SEARCH("4週8休以上",AM48)))</formula>
    </cfRule>
  </conditionalFormatting>
  <conditionalFormatting sqref="AM48">
    <cfRule type="containsText" dxfId="1195" priority="684" operator="containsText" text="4週6休未満">
      <formula>NOT(ISERROR(SEARCH("4週6休未満",AM48)))</formula>
    </cfRule>
    <cfRule type="containsText" dxfId="1194" priority="685" operator="containsText" text="4週6休以上4週7休未満">
      <formula>NOT(ISERROR(SEARCH("4週6休以上4週7休未満",AM48)))</formula>
    </cfRule>
  </conditionalFormatting>
  <conditionalFormatting sqref="AM58">
    <cfRule type="containsText" dxfId="1193" priority="683" operator="containsText" text="4週7休以上4週8休未満">
      <formula>NOT(ISERROR(SEARCH("4週7休以上4週8休未満",AM58)))</formula>
    </cfRule>
  </conditionalFormatting>
  <conditionalFormatting sqref="AM58">
    <cfRule type="containsText" dxfId="1192" priority="682" operator="containsText" text="4週8休以上">
      <formula>NOT(ISERROR(SEARCH("4週8休以上",AM58)))</formula>
    </cfRule>
  </conditionalFormatting>
  <conditionalFormatting sqref="AM58">
    <cfRule type="containsText" dxfId="1191" priority="680" operator="containsText" text="4週6休未満">
      <formula>NOT(ISERROR(SEARCH("4週6休未満",AM58)))</formula>
    </cfRule>
    <cfRule type="containsText" dxfId="1190" priority="681" operator="containsText" text="4週6休以上4週7休未満">
      <formula>NOT(ISERROR(SEARCH("4週6休以上4週7休未満",AM58)))</formula>
    </cfRule>
  </conditionalFormatting>
  <conditionalFormatting sqref="AM68">
    <cfRule type="containsText" dxfId="1189" priority="679" operator="containsText" text="4週7休以上4週8休未満">
      <formula>NOT(ISERROR(SEARCH("4週7休以上4週8休未満",AM68)))</formula>
    </cfRule>
  </conditionalFormatting>
  <conditionalFormatting sqref="AM68">
    <cfRule type="containsText" dxfId="1188" priority="678" operator="containsText" text="4週8休以上">
      <formula>NOT(ISERROR(SEARCH("4週8休以上",AM68)))</formula>
    </cfRule>
  </conditionalFormatting>
  <conditionalFormatting sqref="AM68">
    <cfRule type="containsText" dxfId="1187" priority="676" operator="containsText" text="4週6休未満">
      <formula>NOT(ISERROR(SEARCH("4週6休未満",AM68)))</formula>
    </cfRule>
    <cfRule type="containsText" dxfId="1186" priority="677" operator="containsText" text="4週6休以上4週7休未満">
      <formula>NOT(ISERROR(SEARCH("4週6休以上4週7休未満",AM68)))</formula>
    </cfRule>
  </conditionalFormatting>
  <conditionalFormatting sqref="AM78">
    <cfRule type="containsText" dxfId="1185" priority="675" operator="containsText" text="4週7休以上4週8休未満">
      <formula>NOT(ISERROR(SEARCH("4週7休以上4週8休未満",AM78)))</formula>
    </cfRule>
  </conditionalFormatting>
  <conditionalFormatting sqref="AM78">
    <cfRule type="containsText" dxfId="1184" priority="674" operator="containsText" text="4週8休以上">
      <formula>NOT(ISERROR(SEARCH("4週8休以上",AM78)))</formula>
    </cfRule>
  </conditionalFormatting>
  <conditionalFormatting sqref="AM78">
    <cfRule type="containsText" dxfId="1183" priority="672" operator="containsText" text="4週6休未満">
      <formula>NOT(ISERROR(SEARCH("4週6休未満",AM78)))</formula>
    </cfRule>
    <cfRule type="containsText" dxfId="1182" priority="673" operator="containsText" text="4週6休以上4週7休未満">
      <formula>NOT(ISERROR(SEARCH("4週6休以上4週7休未満",AM78)))</formula>
    </cfRule>
  </conditionalFormatting>
  <conditionalFormatting sqref="AM88">
    <cfRule type="containsText" dxfId="1181" priority="671" operator="containsText" text="4週7休以上4週8休未満">
      <formula>NOT(ISERROR(SEARCH("4週7休以上4週8休未満",AM88)))</formula>
    </cfRule>
  </conditionalFormatting>
  <conditionalFormatting sqref="AM88">
    <cfRule type="containsText" dxfId="1180" priority="670" operator="containsText" text="4週8休以上">
      <formula>NOT(ISERROR(SEARCH("4週8休以上",AM88)))</formula>
    </cfRule>
  </conditionalFormatting>
  <conditionalFormatting sqref="AM88">
    <cfRule type="containsText" dxfId="1179" priority="668" operator="containsText" text="4週6休未満">
      <formula>NOT(ISERROR(SEARCH("4週6休未満",AM88)))</formula>
    </cfRule>
    <cfRule type="containsText" dxfId="1178" priority="669" operator="containsText" text="4週6休以上4週7休未満">
      <formula>NOT(ISERROR(SEARCH("4週6休以上4週7休未満",AM88)))</formula>
    </cfRule>
  </conditionalFormatting>
  <conditionalFormatting sqref="AM29">
    <cfRule type="containsText" dxfId="1177" priority="667" operator="containsText" text="4週7休以上4週8休未満">
      <formula>NOT(ISERROR(SEARCH("4週7休以上4週8休未満",AM29)))</formula>
    </cfRule>
  </conditionalFormatting>
  <conditionalFormatting sqref="AM29">
    <cfRule type="containsText" dxfId="1176" priority="666" operator="containsText" text="4週8休以上">
      <formula>NOT(ISERROR(SEARCH("4週8休以上",AM29)))</formula>
    </cfRule>
  </conditionalFormatting>
  <conditionalFormatting sqref="AM29">
    <cfRule type="containsText" dxfId="1175" priority="664" operator="containsText" text="4週6休未満">
      <formula>NOT(ISERROR(SEARCH("4週6休未満",AM29)))</formula>
    </cfRule>
    <cfRule type="containsText" dxfId="1174" priority="665" operator="containsText" text="4週6休以上4週7休未満">
      <formula>NOT(ISERROR(SEARCH("4週6休以上4週7休未満",AM29)))</formula>
    </cfRule>
  </conditionalFormatting>
  <conditionalFormatting sqref="AM39">
    <cfRule type="containsText" dxfId="1173" priority="663" operator="containsText" text="4週7休以上4週8休未満">
      <formula>NOT(ISERROR(SEARCH("4週7休以上4週8休未満",AM39)))</formula>
    </cfRule>
  </conditionalFormatting>
  <conditionalFormatting sqref="AM39">
    <cfRule type="containsText" dxfId="1172" priority="662" operator="containsText" text="4週8休以上">
      <formula>NOT(ISERROR(SEARCH("4週8休以上",AM39)))</formula>
    </cfRule>
  </conditionalFormatting>
  <conditionalFormatting sqref="AM39">
    <cfRule type="containsText" dxfId="1171" priority="660" operator="containsText" text="4週6休未満">
      <formula>NOT(ISERROR(SEARCH("4週6休未満",AM39)))</formula>
    </cfRule>
    <cfRule type="containsText" dxfId="1170" priority="661" operator="containsText" text="4週6休以上4週7休未満">
      <formula>NOT(ISERROR(SEARCH("4週6休以上4週7休未満",AM39)))</formula>
    </cfRule>
  </conditionalFormatting>
  <conditionalFormatting sqref="AM49">
    <cfRule type="containsText" dxfId="1169" priority="659" operator="containsText" text="4週7休以上4週8休未満">
      <formula>NOT(ISERROR(SEARCH("4週7休以上4週8休未満",AM49)))</formula>
    </cfRule>
  </conditionalFormatting>
  <conditionalFormatting sqref="AM49">
    <cfRule type="containsText" dxfId="1168" priority="658" operator="containsText" text="4週8休以上">
      <formula>NOT(ISERROR(SEARCH("4週8休以上",AM49)))</formula>
    </cfRule>
  </conditionalFormatting>
  <conditionalFormatting sqref="AM49">
    <cfRule type="containsText" dxfId="1167" priority="656" operator="containsText" text="4週6休未満">
      <formula>NOT(ISERROR(SEARCH("4週6休未満",AM49)))</formula>
    </cfRule>
    <cfRule type="containsText" dxfId="1166" priority="657" operator="containsText" text="4週6休以上4週7休未満">
      <formula>NOT(ISERROR(SEARCH("4週6休以上4週7休未満",AM49)))</formula>
    </cfRule>
  </conditionalFormatting>
  <conditionalFormatting sqref="AM59">
    <cfRule type="containsText" dxfId="1165" priority="655" operator="containsText" text="4週7休以上4週8休未満">
      <formula>NOT(ISERROR(SEARCH("4週7休以上4週8休未満",AM59)))</formula>
    </cfRule>
  </conditionalFormatting>
  <conditionalFormatting sqref="AM59">
    <cfRule type="containsText" dxfId="1164" priority="654" operator="containsText" text="4週8休以上">
      <formula>NOT(ISERROR(SEARCH("4週8休以上",AM59)))</formula>
    </cfRule>
  </conditionalFormatting>
  <conditionalFormatting sqref="AM59">
    <cfRule type="containsText" dxfId="1163" priority="652" operator="containsText" text="4週6休未満">
      <formula>NOT(ISERROR(SEARCH("4週6休未満",AM59)))</formula>
    </cfRule>
    <cfRule type="containsText" dxfId="1162" priority="653" operator="containsText" text="4週6休以上4週7休未満">
      <formula>NOT(ISERROR(SEARCH("4週6休以上4週7休未満",AM59)))</formula>
    </cfRule>
  </conditionalFormatting>
  <conditionalFormatting sqref="AM69">
    <cfRule type="containsText" dxfId="1161" priority="651" operator="containsText" text="4週7休以上4週8休未満">
      <formula>NOT(ISERROR(SEARCH("4週7休以上4週8休未満",AM69)))</formula>
    </cfRule>
  </conditionalFormatting>
  <conditionalFormatting sqref="AM69">
    <cfRule type="containsText" dxfId="1160" priority="650" operator="containsText" text="4週8休以上">
      <formula>NOT(ISERROR(SEARCH("4週8休以上",AM69)))</formula>
    </cfRule>
  </conditionalFormatting>
  <conditionalFormatting sqref="AM69">
    <cfRule type="containsText" dxfId="1159" priority="648" operator="containsText" text="4週6休未満">
      <formula>NOT(ISERROR(SEARCH("4週6休未満",AM69)))</formula>
    </cfRule>
    <cfRule type="containsText" dxfId="1158" priority="649" operator="containsText" text="4週6休以上4週7休未満">
      <formula>NOT(ISERROR(SEARCH("4週6休以上4週7休未満",AM69)))</formula>
    </cfRule>
  </conditionalFormatting>
  <conditionalFormatting sqref="AM79">
    <cfRule type="containsText" dxfId="1157" priority="647" operator="containsText" text="4週7休以上4週8休未満">
      <formula>NOT(ISERROR(SEARCH("4週7休以上4週8休未満",AM79)))</formula>
    </cfRule>
  </conditionalFormatting>
  <conditionalFormatting sqref="AM79">
    <cfRule type="containsText" dxfId="1156" priority="646" operator="containsText" text="4週8休以上">
      <formula>NOT(ISERROR(SEARCH("4週8休以上",AM79)))</formula>
    </cfRule>
  </conditionalFormatting>
  <conditionalFormatting sqref="AM79">
    <cfRule type="containsText" dxfId="1155" priority="644" operator="containsText" text="4週6休未満">
      <formula>NOT(ISERROR(SEARCH("4週6休未満",AM79)))</formula>
    </cfRule>
    <cfRule type="containsText" dxfId="1154" priority="645" operator="containsText" text="4週6休以上4週7休未満">
      <formula>NOT(ISERROR(SEARCH("4週6休以上4週7休未満",AM79)))</formula>
    </cfRule>
  </conditionalFormatting>
  <conditionalFormatting sqref="AM89">
    <cfRule type="containsText" dxfId="1153" priority="643" operator="containsText" text="4週7休以上4週8休未満">
      <formula>NOT(ISERROR(SEARCH("4週7休以上4週8休未満",AM89)))</formula>
    </cfRule>
  </conditionalFormatting>
  <conditionalFormatting sqref="AM89">
    <cfRule type="containsText" dxfId="1152" priority="642" operator="containsText" text="4週8休以上">
      <formula>NOT(ISERROR(SEARCH("4週8休以上",AM89)))</formula>
    </cfRule>
  </conditionalFormatting>
  <conditionalFormatting sqref="AM89">
    <cfRule type="containsText" dxfId="1151" priority="640" operator="containsText" text="4週6休未満">
      <formula>NOT(ISERROR(SEARCH("4週6休未満",AM89)))</formula>
    </cfRule>
    <cfRule type="containsText" dxfId="1150" priority="641" operator="containsText" text="4週6休以上4週7休未満">
      <formula>NOT(ISERROR(SEARCH("4週6休以上4週7休未満",AM89)))</formula>
    </cfRule>
  </conditionalFormatting>
  <conditionalFormatting sqref="AN19">
    <cfRule type="containsText" dxfId="1149" priority="638" operator="containsText" text="4週7休以上4週8休未満">
      <formula>NOT(ISERROR(SEARCH("4週7休以上4週8休未満",AN19)))</formula>
    </cfRule>
  </conditionalFormatting>
  <conditionalFormatting sqref="AN19">
    <cfRule type="containsText" dxfId="1148" priority="637" operator="containsText" text="4週8休以上">
      <formula>NOT(ISERROR(SEARCH("4週8休以上",AN19)))</formula>
    </cfRule>
  </conditionalFormatting>
  <conditionalFormatting sqref="AN19">
    <cfRule type="containsText" dxfId="1147" priority="636" operator="containsText" text="4週6休以上4週7休未満">
      <formula>NOT(ISERROR(SEARCH("4週6休以上4週7休未満",AN19)))</formula>
    </cfRule>
  </conditionalFormatting>
  <conditionalFormatting sqref="AN19">
    <cfRule type="containsText" dxfId="1146" priority="635" operator="containsText" text="4週6休未満">
      <formula>NOT(ISERROR(SEARCH("4週6休未満",AN19)))</formula>
    </cfRule>
  </conditionalFormatting>
  <conditionalFormatting sqref="AN19">
    <cfRule type="containsText" dxfId="1145" priority="639" operator="containsText" text="4週8休以上">
      <formula>NOT(ISERROR(SEARCH("4週8休以上",AN19)))</formula>
    </cfRule>
  </conditionalFormatting>
  <conditionalFormatting sqref="AN25:AN26">
    <cfRule type="containsText" dxfId="1144" priority="633" operator="containsText" text="4週7休以上4週8休未満">
      <formula>NOT(ISERROR(SEARCH("4週7休以上4週8休未満",AN25)))</formula>
    </cfRule>
  </conditionalFormatting>
  <conditionalFormatting sqref="AN25:AN26 AN30">
    <cfRule type="containsText" dxfId="1143" priority="632" operator="containsText" text="4週8休以上">
      <formula>NOT(ISERROR(SEARCH("4週8休以上",AN25)))</formula>
    </cfRule>
  </conditionalFormatting>
  <conditionalFormatting sqref="AN25:AN26">
    <cfRule type="containsText" dxfId="1142" priority="631" operator="containsText" text="4週6休以上4週7休未満">
      <formula>NOT(ISERROR(SEARCH("4週6休以上4週7休未満",AN25)))</formula>
    </cfRule>
  </conditionalFormatting>
  <conditionalFormatting sqref="AN30">
    <cfRule type="containsText" dxfId="1141" priority="626" operator="containsText" text="4週6休未満">
      <formula>NOT(ISERROR(SEARCH("4週6休未満",AN30)))</formula>
    </cfRule>
    <cfRule type="containsText" dxfId="1140" priority="627" operator="containsText" text="4週6休以上4週7休未満">
      <formula>NOT(ISERROR(SEARCH("4週6休以上4週7休未満",AN30)))</formula>
    </cfRule>
    <cfRule type="containsText" dxfId="1139" priority="628" operator="containsText" text="4週8休以上">
      <formula>NOT(ISERROR(SEARCH("4週8休以上",AN30)))</formula>
    </cfRule>
    <cfRule type="containsText" dxfId="1138" priority="629" operator="containsText" text="4週7休以上4週8休未満">
      <formula>NOT(ISERROR(SEARCH("4週7休以上4週8休未満",AN30)))</formula>
    </cfRule>
  </conditionalFormatting>
  <conditionalFormatting sqref="AN25:AN26">
    <cfRule type="containsText" dxfId="1137" priority="630" operator="containsText" text="4週6休未満">
      <formula>NOT(ISERROR(SEARCH("4週6休未満",AN25)))</formula>
    </cfRule>
  </conditionalFormatting>
  <conditionalFormatting sqref="AN25:AN26">
    <cfRule type="containsText" dxfId="1136" priority="634" operator="containsText" text="4週8休以上">
      <formula>NOT(ISERROR(SEARCH("4週8休以上",AN25)))</formula>
    </cfRule>
  </conditionalFormatting>
  <conditionalFormatting sqref="AN30">
    <cfRule type="containsText" dxfId="1135" priority="617" operator="containsText" text="4週6休未満">
      <formula>NOT(ISERROR(SEARCH("4週6休未満",AN30)))</formula>
    </cfRule>
    <cfRule type="containsText" dxfId="1134" priority="618" operator="containsText" text="4週6休以上4週7休未満">
      <formula>NOT(ISERROR(SEARCH("4週6休以上4週7休未満",AN30)))</formula>
    </cfRule>
  </conditionalFormatting>
  <conditionalFormatting sqref="AN28">
    <cfRule type="containsText" dxfId="1133" priority="625" operator="containsText" text="4週7休以上4週8休未満">
      <formula>NOT(ISERROR(SEARCH("4週7休以上4週8休未満",AN28)))</formula>
    </cfRule>
  </conditionalFormatting>
  <conditionalFormatting sqref="AN28">
    <cfRule type="containsText" dxfId="1132" priority="624" operator="containsText" text="4週8休以上">
      <formula>NOT(ISERROR(SEARCH("4週8休以上",AN28)))</formula>
    </cfRule>
  </conditionalFormatting>
  <conditionalFormatting sqref="AN28">
    <cfRule type="containsText" dxfId="1131" priority="622" operator="containsText" text="4週6休未満">
      <formula>NOT(ISERROR(SEARCH("4週6休未満",AN28)))</formula>
    </cfRule>
    <cfRule type="containsText" dxfId="1130" priority="623" operator="containsText" text="4週6休以上4週7休未満">
      <formula>NOT(ISERROR(SEARCH("4週6休以上4週7休未満",AN28)))</formula>
    </cfRule>
  </conditionalFormatting>
  <conditionalFormatting sqref="AN26">
    <cfRule type="containsText" dxfId="1129" priority="620" operator="containsText" text="4週6休未満">
      <formula>NOT(ISERROR(SEARCH("4週6休未満",AN26)))</formula>
    </cfRule>
    <cfRule type="containsText" dxfId="1128" priority="621" operator="containsText" text="4週6休以上4週7休未満">
      <formula>NOT(ISERROR(SEARCH("4週6休以上4週7休未満",AN26)))</formula>
    </cfRule>
  </conditionalFormatting>
  <conditionalFormatting sqref="AN30">
    <cfRule type="containsText" dxfId="1127" priority="619" operator="containsText" text="4週7休以上4週8休未満">
      <formula>NOT(ISERROR(SEARCH("4週7休以上4週8休未満",AN30)))</formula>
    </cfRule>
  </conditionalFormatting>
  <conditionalFormatting sqref="AN30">
    <cfRule type="containsText" dxfId="1126" priority="616" operator="containsText" text="4週7休以上4週8休未満">
      <formula>NOT(ISERROR(SEARCH("4週7休以上4週8休未満",AN30)))</formula>
    </cfRule>
  </conditionalFormatting>
  <conditionalFormatting sqref="AN30">
    <cfRule type="containsText" dxfId="1125" priority="614" operator="containsText" text="4週6休未満">
      <formula>NOT(ISERROR(SEARCH("4週6休未満",AN30)))</formula>
    </cfRule>
    <cfRule type="containsText" dxfId="1124" priority="615" operator="containsText" text="4週6休以上4週7休未満">
      <formula>NOT(ISERROR(SEARCH("4週6休以上4週7休未満",AN30)))</formula>
    </cfRule>
  </conditionalFormatting>
  <conditionalFormatting sqref="AN26 AN30">
    <cfRule type="containsText" dxfId="1123" priority="613" operator="containsText" text="未達成">
      <formula>NOT(ISERROR(SEARCH("未達成",AN26)))</formula>
    </cfRule>
  </conditionalFormatting>
  <conditionalFormatting sqref="AN29">
    <cfRule type="containsText" dxfId="1122" priority="611" operator="containsText" text="4週7休以上4週8休未満">
      <formula>NOT(ISERROR(SEARCH("4週7休以上4週8休未満",AN29)))</formula>
    </cfRule>
  </conditionalFormatting>
  <conditionalFormatting sqref="AN29">
    <cfRule type="containsText" dxfId="1121" priority="610" operator="containsText" text="4週8休以上">
      <formula>NOT(ISERROR(SEARCH("4週8休以上",AN29)))</formula>
    </cfRule>
  </conditionalFormatting>
  <conditionalFormatting sqref="AN29">
    <cfRule type="containsText" dxfId="1120" priority="609" operator="containsText" text="4週6休以上4週7休未満">
      <formula>NOT(ISERROR(SEARCH("4週6休以上4週7休未満",AN29)))</formula>
    </cfRule>
  </conditionalFormatting>
  <conditionalFormatting sqref="AN29">
    <cfRule type="containsText" dxfId="1119" priority="608" operator="containsText" text="4週6休未満">
      <formula>NOT(ISERROR(SEARCH("4週6休未満",AN29)))</formula>
    </cfRule>
  </conditionalFormatting>
  <conditionalFormatting sqref="AN29">
    <cfRule type="containsText" dxfId="1118" priority="612" operator="containsText" text="4週8休以上">
      <formula>NOT(ISERROR(SEARCH("4週8休以上",AN29)))</formula>
    </cfRule>
  </conditionalFormatting>
  <conditionalFormatting sqref="AN35:AN36">
    <cfRule type="containsText" dxfId="1117" priority="606" operator="containsText" text="4週7休以上4週8休未満">
      <formula>NOT(ISERROR(SEARCH("4週7休以上4週8休未満",AN35)))</formula>
    </cfRule>
  </conditionalFormatting>
  <conditionalFormatting sqref="AN35:AN36 AN40">
    <cfRule type="containsText" dxfId="1116" priority="605" operator="containsText" text="4週8休以上">
      <formula>NOT(ISERROR(SEARCH("4週8休以上",AN35)))</formula>
    </cfRule>
  </conditionalFormatting>
  <conditionalFormatting sqref="AN35:AN36">
    <cfRule type="containsText" dxfId="1115" priority="604" operator="containsText" text="4週6休以上4週7休未満">
      <formula>NOT(ISERROR(SEARCH("4週6休以上4週7休未満",AN35)))</formula>
    </cfRule>
  </conditionalFormatting>
  <conditionalFormatting sqref="AN40">
    <cfRule type="containsText" dxfId="1114" priority="599" operator="containsText" text="4週6休未満">
      <formula>NOT(ISERROR(SEARCH("4週6休未満",AN40)))</formula>
    </cfRule>
    <cfRule type="containsText" dxfId="1113" priority="600" operator="containsText" text="4週6休以上4週7休未満">
      <formula>NOT(ISERROR(SEARCH("4週6休以上4週7休未満",AN40)))</formula>
    </cfRule>
    <cfRule type="containsText" dxfId="1112" priority="601" operator="containsText" text="4週8休以上">
      <formula>NOT(ISERROR(SEARCH("4週8休以上",AN40)))</formula>
    </cfRule>
    <cfRule type="containsText" dxfId="1111" priority="602" operator="containsText" text="4週7休以上4週8休未満">
      <formula>NOT(ISERROR(SEARCH("4週7休以上4週8休未満",AN40)))</formula>
    </cfRule>
  </conditionalFormatting>
  <conditionalFormatting sqref="AN35:AN36">
    <cfRule type="containsText" dxfId="1110" priority="603" operator="containsText" text="4週6休未満">
      <formula>NOT(ISERROR(SEARCH("4週6休未満",AN35)))</formula>
    </cfRule>
  </conditionalFormatting>
  <conditionalFormatting sqref="AN35:AN36">
    <cfRule type="containsText" dxfId="1109" priority="607" operator="containsText" text="4週8休以上">
      <formula>NOT(ISERROR(SEARCH("4週8休以上",AN35)))</formula>
    </cfRule>
  </conditionalFormatting>
  <conditionalFormatting sqref="AN40">
    <cfRule type="containsText" dxfId="1108" priority="590" operator="containsText" text="4週6休未満">
      <formula>NOT(ISERROR(SEARCH("4週6休未満",AN40)))</formula>
    </cfRule>
    <cfRule type="containsText" dxfId="1107" priority="591" operator="containsText" text="4週6休以上4週7休未満">
      <formula>NOT(ISERROR(SEARCH("4週6休以上4週7休未満",AN40)))</formula>
    </cfRule>
  </conditionalFormatting>
  <conditionalFormatting sqref="AN38">
    <cfRule type="containsText" dxfId="1106" priority="598" operator="containsText" text="4週7休以上4週8休未満">
      <formula>NOT(ISERROR(SEARCH("4週7休以上4週8休未満",AN38)))</formula>
    </cfRule>
  </conditionalFormatting>
  <conditionalFormatting sqref="AN38">
    <cfRule type="containsText" dxfId="1105" priority="597" operator="containsText" text="4週8休以上">
      <formula>NOT(ISERROR(SEARCH("4週8休以上",AN38)))</formula>
    </cfRule>
  </conditionalFormatting>
  <conditionalFormatting sqref="AN38">
    <cfRule type="containsText" dxfId="1104" priority="595" operator="containsText" text="4週6休未満">
      <formula>NOT(ISERROR(SEARCH("4週6休未満",AN38)))</formula>
    </cfRule>
    <cfRule type="containsText" dxfId="1103" priority="596" operator="containsText" text="4週6休以上4週7休未満">
      <formula>NOT(ISERROR(SEARCH("4週6休以上4週7休未満",AN38)))</formula>
    </cfRule>
  </conditionalFormatting>
  <conditionalFormatting sqref="AN36">
    <cfRule type="containsText" dxfId="1102" priority="593" operator="containsText" text="4週6休未満">
      <formula>NOT(ISERROR(SEARCH("4週6休未満",AN36)))</formula>
    </cfRule>
    <cfRule type="containsText" dxfId="1101" priority="594" operator="containsText" text="4週6休以上4週7休未満">
      <formula>NOT(ISERROR(SEARCH("4週6休以上4週7休未満",AN36)))</formula>
    </cfRule>
  </conditionalFormatting>
  <conditionalFormatting sqref="AN40">
    <cfRule type="containsText" dxfId="1100" priority="592" operator="containsText" text="4週7休以上4週8休未満">
      <formula>NOT(ISERROR(SEARCH("4週7休以上4週8休未満",AN40)))</formula>
    </cfRule>
  </conditionalFormatting>
  <conditionalFormatting sqref="AN40">
    <cfRule type="containsText" dxfId="1099" priority="589" operator="containsText" text="4週7休以上4週8休未満">
      <formula>NOT(ISERROR(SEARCH("4週7休以上4週8休未満",AN40)))</formula>
    </cfRule>
  </conditionalFormatting>
  <conditionalFormatting sqref="AN40">
    <cfRule type="containsText" dxfId="1098" priority="587" operator="containsText" text="4週6休未満">
      <formula>NOT(ISERROR(SEARCH("4週6休未満",AN40)))</formula>
    </cfRule>
    <cfRule type="containsText" dxfId="1097" priority="588" operator="containsText" text="4週6休以上4週7休未満">
      <formula>NOT(ISERROR(SEARCH("4週6休以上4週7休未満",AN40)))</formula>
    </cfRule>
  </conditionalFormatting>
  <conditionalFormatting sqref="AN36 AN40">
    <cfRule type="containsText" dxfId="1096" priority="586" operator="containsText" text="未達成">
      <formula>NOT(ISERROR(SEARCH("未達成",AN36)))</formula>
    </cfRule>
  </conditionalFormatting>
  <conditionalFormatting sqref="AN39">
    <cfRule type="containsText" dxfId="1095" priority="584" operator="containsText" text="4週7休以上4週8休未満">
      <formula>NOT(ISERROR(SEARCH("4週7休以上4週8休未満",AN39)))</formula>
    </cfRule>
  </conditionalFormatting>
  <conditionalFormatting sqref="AN39">
    <cfRule type="containsText" dxfId="1094" priority="583" operator="containsText" text="4週8休以上">
      <formula>NOT(ISERROR(SEARCH("4週8休以上",AN39)))</formula>
    </cfRule>
  </conditionalFormatting>
  <conditionalFormatting sqref="AN39">
    <cfRule type="containsText" dxfId="1093" priority="582" operator="containsText" text="4週6休以上4週7休未満">
      <formula>NOT(ISERROR(SEARCH("4週6休以上4週7休未満",AN39)))</formula>
    </cfRule>
  </conditionalFormatting>
  <conditionalFormatting sqref="AN39">
    <cfRule type="containsText" dxfId="1092" priority="581" operator="containsText" text="4週6休未満">
      <formula>NOT(ISERROR(SEARCH("4週6休未満",AN39)))</formula>
    </cfRule>
  </conditionalFormatting>
  <conditionalFormatting sqref="AN39">
    <cfRule type="containsText" dxfId="1091" priority="585" operator="containsText" text="4週8休以上">
      <formula>NOT(ISERROR(SEARCH("4週8休以上",AN39)))</formula>
    </cfRule>
  </conditionalFormatting>
  <conditionalFormatting sqref="AN45:AN46">
    <cfRule type="containsText" dxfId="1090" priority="579" operator="containsText" text="4週7休以上4週8休未満">
      <formula>NOT(ISERROR(SEARCH("4週7休以上4週8休未満",AN45)))</formula>
    </cfRule>
  </conditionalFormatting>
  <conditionalFormatting sqref="AN45:AN46 AN50">
    <cfRule type="containsText" dxfId="1089" priority="578" operator="containsText" text="4週8休以上">
      <formula>NOT(ISERROR(SEARCH("4週8休以上",AN45)))</formula>
    </cfRule>
  </conditionalFormatting>
  <conditionalFormatting sqref="AN45:AN46">
    <cfRule type="containsText" dxfId="1088" priority="577" operator="containsText" text="4週6休以上4週7休未満">
      <formula>NOT(ISERROR(SEARCH("4週6休以上4週7休未満",AN45)))</formula>
    </cfRule>
  </conditionalFormatting>
  <conditionalFormatting sqref="AN50">
    <cfRule type="containsText" dxfId="1087" priority="572" operator="containsText" text="4週6休未満">
      <formula>NOT(ISERROR(SEARCH("4週6休未満",AN50)))</formula>
    </cfRule>
    <cfRule type="containsText" dxfId="1086" priority="573" operator="containsText" text="4週6休以上4週7休未満">
      <formula>NOT(ISERROR(SEARCH("4週6休以上4週7休未満",AN50)))</formula>
    </cfRule>
    <cfRule type="containsText" dxfId="1085" priority="574" operator="containsText" text="4週8休以上">
      <formula>NOT(ISERROR(SEARCH("4週8休以上",AN50)))</formula>
    </cfRule>
    <cfRule type="containsText" dxfId="1084" priority="575" operator="containsText" text="4週7休以上4週8休未満">
      <formula>NOT(ISERROR(SEARCH("4週7休以上4週8休未満",AN50)))</formula>
    </cfRule>
  </conditionalFormatting>
  <conditionalFormatting sqref="AN45:AN46">
    <cfRule type="containsText" dxfId="1083" priority="576" operator="containsText" text="4週6休未満">
      <formula>NOT(ISERROR(SEARCH("4週6休未満",AN45)))</formula>
    </cfRule>
  </conditionalFormatting>
  <conditionalFormatting sqref="AN45:AN46">
    <cfRule type="containsText" dxfId="1082" priority="580" operator="containsText" text="4週8休以上">
      <formula>NOT(ISERROR(SEARCH("4週8休以上",AN45)))</formula>
    </cfRule>
  </conditionalFormatting>
  <conditionalFormatting sqref="AN50">
    <cfRule type="containsText" dxfId="1081" priority="563" operator="containsText" text="4週6休未満">
      <formula>NOT(ISERROR(SEARCH("4週6休未満",AN50)))</formula>
    </cfRule>
    <cfRule type="containsText" dxfId="1080" priority="564" operator="containsText" text="4週6休以上4週7休未満">
      <formula>NOT(ISERROR(SEARCH("4週6休以上4週7休未満",AN50)))</formula>
    </cfRule>
  </conditionalFormatting>
  <conditionalFormatting sqref="AN48">
    <cfRule type="containsText" dxfId="1079" priority="571" operator="containsText" text="4週7休以上4週8休未満">
      <formula>NOT(ISERROR(SEARCH("4週7休以上4週8休未満",AN48)))</formula>
    </cfRule>
  </conditionalFormatting>
  <conditionalFormatting sqref="AN48">
    <cfRule type="containsText" dxfId="1078" priority="570" operator="containsText" text="4週8休以上">
      <formula>NOT(ISERROR(SEARCH("4週8休以上",AN48)))</formula>
    </cfRule>
  </conditionalFormatting>
  <conditionalFormatting sqref="AN48">
    <cfRule type="containsText" dxfId="1077" priority="568" operator="containsText" text="4週6休未満">
      <formula>NOT(ISERROR(SEARCH("4週6休未満",AN48)))</formula>
    </cfRule>
    <cfRule type="containsText" dxfId="1076" priority="569" operator="containsText" text="4週6休以上4週7休未満">
      <formula>NOT(ISERROR(SEARCH("4週6休以上4週7休未満",AN48)))</formula>
    </cfRule>
  </conditionalFormatting>
  <conditionalFormatting sqref="AN46">
    <cfRule type="containsText" dxfId="1075" priority="566" operator="containsText" text="4週6休未満">
      <formula>NOT(ISERROR(SEARCH("4週6休未満",AN46)))</formula>
    </cfRule>
    <cfRule type="containsText" dxfId="1074" priority="567" operator="containsText" text="4週6休以上4週7休未満">
      <formula>NOT(ISERROR(SEARCH("4週6休以上4週7休未満",AN46)))</formula>
    </cfRule>
  </conditionalFormatting>
  <conditionalFormatting sqref="AN50">
    <cfRule type="containsText" dxfId="1073" priority="565" operator="containsText" text="4週7休以上4週8休未満">
      <formula>NOT(ISERROR(SEARCH("4週7休以上4週8休未満",AN50)))</formula>
    </cfRule>
  </conditionalFormatting>
  <conditionalFormatting sqref="AN50">
    <cfRule type="containsText" dxfId="1072" priority="562" operator="containsText" text="4週7休以上4週8休未満">
      <formula>NOT(ISERROR(SEARCH("4週7休以上4週8休未満",AN50)))</formula>
    </cfRule>
  </conditionalFormatting>
  <conditionalFormatting sqref="AN50">
    <cfRule type="containsText" dxfId="1071" priority="560" operator="containsText" text="4週6休未満">
      <formula>NOT(ISERROR(SEARCH("4週6休未満",AN50)))</formula>
    </cfRule>
    <cfRule type="containsText" dxfId="1070" priority="561" operator="containsText" text="4週6休以上4週7休未満">
      <formula>NOT(ISERROR(SEARCH("4週6休以上4週7休未満",AN50)))</formula>
    </cfRule>
  </conditionalFormatting>
  <conditionalFormatting sqref="AN46 AN50">
    <cfRule type="containsText" dxfId="1069" priority="559" operator="containsText" text="未達成">
      <formula>NOT(ISERROR(SEARCH("未達成",AN46)))</formula>
    </cfRule>
  </conditionalFormatting>
  <conditionalFormatting sqref="AN49">
    <cfRule type="containsText" dxfId="1068" priority="557" operator="containsText" text="4週7休以上4週8休未満">
      <formula>NOT(ISERROR(SEARCH("4週7休以上4週8休未満",AN49)))</formula>
    </cfRule>
  </conditionalFormatting>
  <conditionalFormatting sqref="AN49">
    <cfRule type="containsText" dxfId="1067" priority="556" operator="containsText" text="4週8休以上">
      <formula>NOT(ISERROR(SEARCH("4週8休以上",AN49)))</formula>
    </cfRule>
  </conditionalFormatting>
  <conditionalFormatting sqref="AN49">
    <cfRule type="containsText" dxfId="1066" priority="555" operator="containsText" text="4週6休以上4週7休未満">
      <formula>NOT(ISERROR(SEARCH("4週6休以上4週7休未満",AN49)))</formula>
    </cfRule>
  </conditionalFormatting>
  <conditionalFormatting sqref="AN49">
    <cfRule type="containsText" dxfId="1065" priority="554" operator="containsText" text="4週6休未満">
      <formula>NOT(ISERROR(SEARCH("4週6休未満",AN49)))</formula>
    </cfRule>
  </conditionalFormatting>
  <conditionalFormatting sqref="AN49">
    <cfRule type="containsText" dxfId="1064" priority="558" operator="containsText" text="4週8休以上">
      <formula>NOT(ISERROR(SEARCH("4週8休以上",AN49)))</formula>
    </cfRule>
  </conditionalFormatting>
  <conditionalFormatting sqref="AN55:AN56">
    <cfRule type="containsText" dxfId="1063" priority="552" operator="containsText" text="4週7休以上4週8休未満">
      <formula>NOT(ISERROR(SEARCH("4週7休以上4週8休未満",AN55)))</formula>
    </cfRule>
  </conditionalFormatting>
  <conditionalFormatting sqref="AN55:AN56 AN60">
    <cfRule type="containsText" dxfId="1062" priority="551" operator="containsText" text="4週8休以上">
      <formula>NOT(ISERROR(SEARCH("4週8休以上",AN55)))</formula>
    </cfRule>
  </conditionalFormatting>
  <conditionalFormatting sqref="AN55:AN56">
    <cfRule type="containsText" dxfId="1061" priority="550" operator="containsText" text="4週6休以上4週7休未満">
      <formula>NOT(ISERROR(SEARCH("4週6休以上4週7休未満",AN55)))</formula>
    </cfRule>
  </conditionalFormatting>
  <conditionalFormatting sqref="AN60">
    <cfRule type="containsText" dxfId="1060" priority="545" operator="containsText" text="4週6休未満">
      <formula>NOT(ISERROR(SEARCH("4週6休未満",AN60)))</formula>
    </cfRule>
    <cfRule type="containsText" dxfId="1059" priority="546" operator="containsText" text="4週6休以上4週7休未満">
      <formula>NOT(ISERROR(SEARCH("4週6休以上4週7休未満",AN60)))</formula>
    </cfRule>
    <cfRule type="containsText" dxfId="1058" priority="547" operator="containsText" text="4週8休以上">
      <formula>NOT(ISERROR(SEARCH("4週8休以上",AN60)))</formula>
    </cfRule>
    <cfRule type="containsText" dxfId="1057" priority="548" operator="containsText" text="4週7休以上4週8休未満">
      <formula>NOT(ISERROR(SEARCH("4週7休以上4週8休未満",AN60)))</formula>
    </cfRule>
  </conditionalFormatting>
  <conditionalFormatting sqref="AN55:AN56">
    <cfRule type="containsText" dxfId="1056" priority="549" operator="containsText" text="4週6休未満">
      <formula>NOT(ISERROR(SEARCH("4週6休未満",AN55)))</formula>
    </cfRule>
  </conditionalFormatting>
  <conditionalFormatting sqref="AN55:AN56">
    <cfRule type="containsText" dxfId="1055" priority="553" operator="containsText" text="4週8休以上">
      <formula>NOT(ISERROR(SEARCH("4週8休以上",AN55)))</formula>
    </cfRule>
  </conditionalFormatting>
  <conditionalFormatting sqref="AN60">
    <cfRule type="containsText" dxfId="1054" priority="536" operator="containsText" text="4週6休未満">
      <formula>NOT(ISERROR(SEARCH("4週6休未満",AN60)))</formula>
    </cfRule>
    <cfRule type="containsText" dxfId="1053" priority="537" operator="containsText" text="4週6休以上4週7休未満">
      <formula>NOT(ISERROR(SEARCH("4週6休以上4週7休未満",AN60)))</formula>
    </cfRule>
  </conditionalFormatting>
  <conditionalFormatting sqref="AN58">
    <cfRule type="containsText" dxfId="1052" priority="544" operator="containsText" text="4週7休以上4週8休未満">
      <formula>NOT(ISERROR(SEARCH("4週7休以上4週8休未満",AN58)))</formula>
    </cfRule>
  </conditionalFormatting>
  <conditionalFormatting sqref="AN58">
    <cfRule type="containsText" dxfId="1051" priority="543" operator="containsText" text="4週8休以上">
      <formula>NOT(ISERROR(SEARCH("4週8休以上",AN58)))</formula>
    </cfRule>
  </conditionalFormatting>
  <conditionalFormatting sqref="AN58">
    <cfRule type="containsText" dxfId="1050" priority="541" operator="containsText" text="4週6休未満">
      <formula>NOT(ISERROR(SEARCH("4週6休未満",AN58)))</formula>
    </cfRule>
    <cfRule type="containsText" dxfId="1049" priority="542" operator="containsText" text="4週6休以上4週7休未満">
      <formula>NOT(ISERROR(SEARCH("4週6休以上4週7休未満",AN58)))</formula>
    </cfRule>
  </conditionalFormatting>
  <conditionalFormatting sqref="AN56">
    <cfRule type="containsText" dxfId="1048" priority="539" operator="containsText" text="4週6休未満">
      <formula>NOT(ISERROR(SEARCH("4週6休未満",AN56)))</formula>
    </cfRule>
    <cfRule type="containsText" dxfId="1047" priority="540" operator="containsText" text="4週6休以上4週7休未満">
      <formula>NOT(ISERROR(SEARCH("4週6休以上4週7休未満",AN56)))</formula>
    </cfRule>
  </conditionalFormatting>
  <conditionalFormatting sqref="AN60">
    <cfRule type="containsText" dxfId="1046" priority="538" operator="containsText" text="4週7休以上4週8休未満">
      <formula>NOT(ISERROR(SEARCH("4週7休以上4週8休未満",AN60)))</formula>
    </cfRule>
  </conditionalFormatting>
  <conditionalFormatting sqref="AN60">
    <cfRule type="containsText" dxfId="1045" priority="535" operator="containsText" text="4週7休以上4週8休未満">
      <formula>NOT(ISERROR(SEARCH("4週7休以上4週8休未満",AN60)))</formula>
    </cfRule>
  </conditionalFormatting>
  <conditionalFormatting sqref="AN60">
    <cfRule type="containsText" dxfId="1044" priority="533" operator="containsText" text="4週6休未満">
      <formula>NOT(ISERROR(SEARCH("4週6休未満",AN60)))</formula>
    </cfRule>
    <cfRule type="containsText" dxfId="1043" priority="534" operator="containsText" text="4週6休以上4週7休未満">
      <formula>NOT(ISERROR(SEARCH("4週6休以上4週7休未満",AN60)))</formula>
    </cfRule>
  </conditionalFormatting>
  <conditionalFormatting sqref="AN56 AN60">
    <cfRule type="containsText" dxfId="1042" priority="532" operator="containsText" text="未達成">
      <formula>NOT(ISERROR(SEARCH("未達成",AN56)))</formula>
    </cfRule>
  </conditionalFormatting>
  <conditionalFormatting sqref="AN59">
    <cfRule type="containsText" dxfId="1041" priority="530" operator="containsText" text="4週7休以上4週8休未満">
      <formula>NOT(ISERROR(SEARCH("4週7休以上4週8休未満",AN59)))</formula>
    </cfRule>
  </conditionalFormatting>
  <conditionalFormatting sqref="AN59">
    <cfRule type="containsText" dxfId="1040" priority="529" operator="containsText" text="4週8休以上">
      <formula>NOT(ISERROR(SEARCH("4週8休以上",AN59)))</formula>
    </cfRule>
  </conditionalFormatting>
  <conditionalFormatting sqref="AN59">
    <cfRule type="containsText" dxfId="1039" priority="528" operator="containsText" text="4週6休以上4週7休未満">
      <formula>NOT(ISERROR(SEARCH("4週6休以上4週7休未満",AN59)))</formula>
    </cfRule>
  </conditionalFormatting>
  <conditionalFormatting sqref="AN59">
    <cfRule type="containsText" dxfId="1038" priority="527" operator="containsText" text="4週6休未満">
      <formula>NOT(ISERROR(SEARCH("4週6休未満",AN59)))</formula>
    </cfRule>
  </conditionalFormatting>
  <conditionalFormatting sqref="AN59">
    <cfRule type="containsText" dxfId="1037" priority="531" operator="containsText" text="4週8休以上">
      <formula>NOT(ISERROR(SEARCH("4週8休以上",AN59)))</formula>
    </cfRule>
  </conditionalFormatting>
  <conditionalFormatting sqref="AN65:AN66">
    <cfRule type="containsText" dxfId="1036" priority="525" operator="containsText" text="4週7休以上4週8休未満">
      <formula>NOT(ISERROR(SEARCH("4週7休以上4週8休未満",AN65)))</formula>
    </cfRule>
  </conditionalFormatting>
  <conditionalFormatting sqref="AN65:AN66 AN70">
    <cfRule type="containsText" dxfId="1035" priority="524" operator="containsText" text="4週8休以上">
      <formula>NOT(ISERROR(SEARCH("4週8休以上",AN65)))</formula>
    </cfRule>
  </conditionalFormatting>
  <conditionalFormatting sqref="AN65:AN66">
    <cfRule type="containsText" dxfId="1034" priority="523" operator="containsText" text="4週6休以上4週7休未満">
      <formula>NOT(ISERROR(SEARCH("4週6休以上4週7休未満",AN65)))</formula>
    </cfRule>
  </conditionalFormatting>
  <conditionalFormatting sqref="AN70">
    <cfRule type="containsText" dxfId="1033" priority="518" operator="containsText" text="4週6休未満">
      <formula>NOT(ISERROR(SEARCH("4週6休未満",AN70)))</formula>
    </cfRule>
    <cfRule type="containsText" dxfId="1032" priority="519" operator="containsText" text="4週6休以上4週7休未満">
      <formula>NOT(ISERROR(SEARCH("4週6休以上4週7休未満",AN70)))</formula>
    </cfRule>
    <cfRule type="containsText" dxfId="1031" priority="520" operator="containsText" text="4週8休以上">
      <formula>NOT(ISERROR(SEARCH("4週8休以上",AN70)))</formula>
    </cfRule>
    <cfRule type="containsText" dxfId="1030" priority="521" operator="containsText" text="4週7休以上4週8休未満">
      <formula>NOT(ISERROR(SEARCH("4週7休以上4週8休未満",AN70)))</formula>
    </cfRule>
  </conditionalFormatting>
  <conditionalFormatting sqref="AN65:AN66">
    <cfRule type="containsText" dxfId="1029" priority="522" operator="containsText" text="4週6休未満">
      <formula>NOT(ISERROR(SEARCH("4週6休未満",AN65)))</formula>
    </cfRule>
  </conditionalFormatting>
  <conditionalFormatting sqref="AN65:AN66">
    <cfRule type="containsText" dxfId="1028" priority="526" operator="containsText" text="4週8休以上">
      <formula>NOT(ISERROR(SEARCH("4週8休以上",AN65)))</formula>
    </cfRule>
  </conditionalFormatting>
  <conditionalFormatting sqref="AN70">
    <cfRule type="containsText" dxfId="1027" priority="509" operator="containsText" text="4週6休未満">
      <formula>NOT(ISERROR(SEARCH("4週6休未満",AN70)))</formula>
    </cfRule>
    <cfRule type="containsText" dxfId="1026" priority="510" operator="containsText" text="4週6休以上4週7休未満">
      <formula>NOT(ISERROR(SEARCH("4週6休以上4週7休未満",AN70)))</formula>
    </cfRule>
  </conditionalFormatting>
  <conditionalFormatting sqref="AN68">
    <cfRule type="containsText" dxfId="1025" priority="517" operator="containsText" text="4週7休以上4週8休未満">
      <formula>NOT(ISERROR(SEARCH("4週7休以上4週8休未満",AN68)))</formula>
    </cfRule>
  </conditionalFormatting>
  <conditionalFormatting sqref="AN68">
    <cfRule type="containsText" dxfId="1024" priority="516" operator="containsText" text="4週8休以上">
      <formula>NOT(ISERROR(SEARCH("4週8休以上",AN68)))</formula>
    </cfRule>
  </conditionalFormatting>
  <conditionalFormatting sqref="AN68">
    <cfRule type="containsText" dxfId="1023" priority="514" operator="containsText" text="4週6休未満">
      <formula>NOT(ISERROR(SEARCH("4週6休未満",AN68)))</formula>
    </cfRule>
    <cfRule type="containsText" dxfId="1022" priority="515" operator="containsText" text="4週6休以上4週7休未満">
      <formula>NOT(ISERROR(SEARCH("4週6休以上4週7休未満",AN68)))</formula>
    </cfRule>
  </conditionalFormatting>
  <conditionalFormatting sqref="AN66">
    <cfRule type="containsText" dxfId="1021" priority="512" operator="containsText" text="4週6休未満">
      <formula>NOT(ISERROR(SEARCH("4週6休未満",AN66)))</formula>
    </cfRule>
    <cfRule type="containsText" dxfId="1020" priority="513" operator="containsText" text="4週6休以上4週7休未満">
      <formula>NOT(ISERROR(SEARCH("4週6休以上4週7休未満",AN66)))</formula>
    </cfRule>
  </conditionalFormatting>
  <conditionalFormatting sqref="AN70">
    <cfRule type="containsText" dxfId="1019" priority="511" operator="containsText" text="4週7休以上4週8休未満">
      <formula>NOT(ISERROR(SEARCH("4週7休以上4週8休未満",AN70)))</formula>
    </cfRule>
  </conditionalFormatting>
  <conditionalFormatting sqref="AN70">
    <cfRule type="containsText" dxfId="1018" priority="508" operator="containsText" text="4週7休以上4週8休未満">
      <formula>NOT(ISERROR(SEARCH("4週7休以上4週8休未満",AN70)))</formula>
    </cfRule>
  </conditionalFormatting>
  <conditionalFormatting sqref="AN70">
    <cfRule type="containsText" dxfId="1017" priority="506" operator="containsText" text="4週6休未満">
      <formula>NOT(ISERROR(SEARCH("4週6休未満",AN70)))</formula>
    </cfRule>
    <cfRule type="containsText" dxfId="1016" priority="507" operator="containsText" text="4週6休以上4週7休未満">
      <formula>NOT(ISERROR(SEARCH("4週6休以上4週7休未満",AN70)))</formula>
    </cfRule>
  </conditionalFormatting>
  <conditionalFormatting sqref="AN66 AN70">
    <cfRule type="containsText" dxfId="1015" priority="505" operator="containsText" text="未達成">
      <formula>NOT(ISERROR(SEARCH("未達成",AN66)))</formula>
    </cfRule>
  </conditionalFormatting>
  <conditionalFormatting sqref="AN69">
    <cfRule type="containsText" dxfId="1014" priority="503" operator="containsText" text="4週7休以上4週8休未満">
      <formula>NOT(ISERROR(SEARCH("4週7休以上4週8休未満",AN69)))</formula>
    </cfRule>
  </conditionalFormatting>
  <conditionalFormatting sqref="AN69">
    <cfRule type="containsText" dxfId="1013" priority="502" operator="containsText" text="4週8休以上">
      <formula>NOT(ISERROR(SEARCH("4週8休以上",AN69)))</formula>
    </cfRule>
  </conditionalFormatting>
  <conditionalFormatting sqref="AN69">
    <cfRule type="containsText" dxfId="1012" priority="501" operator="containsText" text="4週6休以上4週7休未満">
      <formula>NOT(ISERROR(SEARCH("4週6休以上4週7休未満",AN69)))</formula>
    </cfRule>
  </conditionalFormatting>
  <conditionalFormatting sqref="AN69">
    <cfRule type="containsText" dxfId="1011" priority="500" operator="containsText" text="4週6休未満">
      <formula>NOT(ISERROR(SEARCH("4週6休未満",AN69)))</formula>
    </cfRule>
  </conditionalFormatting>
  <conditionalFormatting sqref="AN69">
    <cfRule type="containsText" dxfId="1010" priority="504" operator="containsText" text="4週8休以上">
      <formula>NOT(ISERROR(SEARCH("4週8休以上",AN69)))</formula>
    </cfRule>
  </conditionalFormatting>
  <conditionalFormatting sqref="AN75:AN76">
    <cfRule type="containsText" dxfId="1009" priority="498" operator="containsText" text="4週7休以上4週8休未満">
      <formula>NOT(ISERROR(SEARCH("4週7休以上4週8休未満",AN75)))</formula>
    </cfRule>
  </conditionalFormatting>
  <conditionalFormatting sqref="AN75:AN76 AN80">
    <cfRule type="containsText" dxfId="1008" priority="497" operator="containsText" text="4週8休以上">
      <formula>NOT(ISERROR(SEARCH("4週8休以上",AN75)))</formula>
    </cfRule>
  </conditionalFormatting>
  <conditionalFormatting sqref="AN75:AN76">
    <cfRule type="containsText" dxfId="1007" priority="496" operator="containsText" text="4週6休以上4週7休未満">
      <formula>NOT(ISERROR(SEARCH("4週6休以上4週7休未満",AN75)))</formula>
    </cfRule>
  </conditionalFormatting>
  <conditionalFormatting sqref="AN80">
    <cfRule type="containsText" dxfId="1006" priority="491" operator="containsText" text="4週6休未満">
      <formula>NOT(ISERROR(SEARCH("4週6休未満",AN80)))</formula>
    </cfRule>
    <cfRule type="containsText" dxfId="1005" priority="492" operator="containsText" text="4週6休以上4週7休未満">
      <formula>NOT(ISERROR(SEARCH("4週6休以上4週7休未満",AN80)))</formula>
    </cfRule>
    <cfRule type="containsText" dxfId="1004" priority="493" operator="containsText" text="4週8休以上">
      <formula>NOT(ISERROR(SEARCH("4週8休以上",AN80)))</formula>
    </cfRule>
    <cfRule type="containsText" dxfId="1003" priority="494" operator="containsText" text="4週7休以上4週8休未満">
      <formula>NOT(ISERROR(SEARCH("4週7休以上4週8休未満",AN80)))</formula>
    </cfRule>
  </conditionalFormatting>
  <conditionalFormatting sqref="AN75:AN76">
    <cfRule type="containsText" dxfId="1002" priority="495" operator="containsText" text="4週6休未満">
      <formula>NOT(ISERROR(SEARCH("4週6休未満",AN75)))</formula>
    </cfRule>
  </conditionalFormatting>
  <conditionalFormatting sqref="AN75:AN76">
    <cfRule type="containsText" dxfId="1001" priority="499" operator="containsText" text="4週8休以上">
      <formula>NOT(ISERROR(SEARCH("4週8休以上",AN75)))</formula>
    </cfRule>
  </conditionalFormatting>
  <conditionalFormatting sqref="AN80">
    <cfRule type="containsText" dxfId="1000" priority="482" operator="containsText" text="4週6休未満">
      <formula>NOT(ISERROR(SEARCH("4週6休未満",AN80)))</formula>
    </cfRule>
    <cfRule type="containsText" dxfId="999" priority="483" operator="containsText" text="4週6休以上4週7休未満">
      <formula>NOT(ISERROR(SEARCH("4週6休以上4週7休未満",AN80)))</formula>
    </cfRule>
  </conditionalFormatting>
  <conditionalFormatting sqref="AN78">
    <cfRule type="containsText" dxfId="998" priority="490" operator="containsText" text="4週7休以上4週8休未満">
      <formula>NOT(ISERROR(SEARCH("4週7休以上4週8休未満",AN78)))</formula>
    </cfRule>
  </conditionalFormatting>
  <conditionalFormatting sqref="AN78">
    <cfRule type="containsText" dxfId="997" priority="489" operator="containsText" text="4週8休以上">
      <formula>NOT(ISERROR(SEARCH("4週8休以上",AN78)))</formula>
    </cfRule>
  </conditionalFormatting>
  <conditionalFormatting sqref="AN78">
    <cfRule type="containsText" dxfId="996" priority="487" operator="containsText" text="4週6休未満">
      <formula>NOT(ISERROR(SEARCH("4週6休未満",AN78)))</formula>
    </cfRule>
    <cfRule type="containsText" dxfId="995" priority="488" operator="containsText" text="4週6休以上4週7休未満">
      <formula>NOT(ISERROR(SEARCH("4週6休以上4週7休未満",AN78)))</formula>
    </cfRule>
  </conditionalFormatting>
  <conditionalFormatting sqref="AN76">
    <cfRule type="containsText" dxfId="994" priority="485" operator="containsText" text="4週6休未満">
      <formula>NOT(ISERROR(SEARCH("4週6休未満",AN76)))</formula>
    </cfRule>
    <cfRule type="containsText" dxfId="993" priority="486" operator="containsText" text="4週6休以上4週7休未満">
      <formula>NOT(ISERROR(SEARCH("4週6休以上4週7休未満",AN76)))</formula>
    </cfRule>
  </conditionalFormatting>
  <conditionalFormatting sqref="AN80">
    <cfRule type="containsText" dxfId="992" priority="484" operator="containsText" text="4週7休以上4週8休未満">
      <formula>NOT(ISERROR(SEARCH("4週7休以上4週8休未満",AN80)))</formula>
    </cfRule>
  </conditionalFormatting>
  <conditionalFormatting sqref="AN80">
    <cfRule type="containsText" dxfId="991" priority="481" operator="containsText" text="4週7休以上4週8休未満">
      <formula>NOT(ISERROR(SEARCH("4週7休以上4週8休未満",AN80)))</formula>
    </cfRule>
  </conditionalFormatting>
  <conditionalFormatting sqref="AN80">
    <cfRule type="containsText" dxfId="990" priority="479" operator="containsText" text="4週6休未満">
      <formula>NOT(ISERROR(SEARCH("4週6休未満",AN80)))</formula>
    </cfRule>
    <cfRule type="containsText" dxfId="989" priority="480" operator="containsText" text="4週6休以上4週7休未満">
      <formula>NOT(ISERROR(SEARCH("4週6休以上4週7休未満",AN80)))</formula>
    </cfRule>
  </conditionalFormatting>
  <conditionalFormatting sqref="AN76 AN80">
    <cfRule type="containsText" dxfId="988" priority="478" operator="containsText" text="未達成">
      <formula>NOT(ISERROR(SEARCH("未達成",AN76)))</formula>
    </cfRule>
  </conditionalFormatting>
  <conditionalFormatting sqref="AN79">
    <cfRule type="containsText" dxfId="987" priority="476" operator="containsText" text="4週7休以上4週8休未満">
      <formula>NOT(ISERROR(SEARCH("4週7休以上4週8休未満",AN79)))</formula>
    </cfRule>
  </conditionalFormatting>
  <conditionalFormatting sqref="AN79">
    <cfRule type="containsText" dxfId="986" priority="475" operator="containsText" text="4週8休以上">
      <formula>NOT(ISERROR(SEARCH("4週8休以上",AN79)))</formula>
    </cfRule>
  </conditionalFormatting>
  <conditionalFormatting sqref="AN79">
    <cfRule type="containsText" dxfId="985" priority="474" operator="containsText" text="4週6休以上4週7休未満">
      <formula>NOT(ISERROR(SEARCH("4週6休以上4週7休未満",AN79)))</formula>
    </cfRule>
  </conditionalFormatting>
  <conditionalFormatting sqref="AN79">
    <cfRule type="containsText" dxfId="984" priority="473" operator="containsText" text="4週6休未満">
      <formula>NOT(ISERROR(SEARCH("4週6休未満",AN79)))</formula>
    </cfRule>
  </conditionalFormatting>
  <conditionalFormatting sqref="AN79">
    <cfRule type="containsText" dxfId="983" priority="477" operator="containsText" text="4週8休以上">
      <formula>NOT(ISERROR(SEARCH("4週8休以上",AN79)))</formula>
    </cfRule>
  </conditionalFormatting>
  <conditionalFormatting sqref="AN85:AN86">
    <cfRule type="containsText" dxfId="982" priority="471" operator="containsText" text="4週7休以上4週8休未満">
      <formula>NOT(ISERROR(SEARCH("4週7休以上4週8休未満",AN85)))</formula>
    </cfRule>
  </conditionalFormatting>
  <conditionalFormatting sqref="AN85:AN86 AN90">
    <cfRule type="containsText" dxfId="981" priority="470" operator="containsText" text="4週8休以上">
      <formula>NOT(ISERROR(SEARCH("4週8休以上",AN85)))</formula>
    </cfRule>
  </conditionalFormatting>
  <conditionalFormatting sqref="AN85:AN86">
    <cfRule type="containsText" dxfId="980" priority="469" operator="containsText" text="4週6休以上4週7休未満">
      <formula>NOT(ISERROR(SEARCH("4週6休以上4週7休未満",AN85)))</formula>
    </cfRule>
  </conditionalFormatting>
  <conditionalFormatting sqref="AN90">
    <cfRule type="containsText" dxfId="979" priority="464" operator="containsText" text="4週6休未満">
      <formula>NOT(ISERROR(SEARCH("4週6休未満",AN90)))</formula>
    </cfRule>
    <cfRule type="containsText" dxfId="978" priority="465" operator="containsText" text="4週6休以上4週7休未満">
      <formula>NOT(ISERROR(SEARCH("4週6休以上4週7休未満",AN90)))</formula>
    </cfRule>
    <cfRule type="containsText" dxfId="977" priority="466" operator="containsText" text="4週8休以上">
      <formula>NOT(ISERROR(SEARCH("4週8休以上",AN90)))</formula>
    </cfRule>
    <cfRule type="containsText" dxfId="976" priority="467" operator="containsText" text="4週7休以上4週8休未満">
      <formula>NOT(ISERROR(SEARCH("4週7休以上4週8休未満",AN90)))</formula>
    </cfRule>
  </conditionalFormatting>
  <conditionalFormatting sqref="AN85:AN86">
    <cfRule type="containsText" dxfId="975" priority="468" operator="containsText" text="4週6休未満">
      <formula>NOT(ISERROR(SEARCH("4週6休未満",AN85)))</formula>
    </cfRule>
  </conditionalFormatting>
  <conditionalFormatting sqref="AN85:AN86">
    <cfRule type="containsText" dxfId="974" priority="472" operator="containsText" text="4週8休以上">
      <formula>NOT(ISERROR(SEARCH("4週8休以上",AN85)))</formula>
    </cfRule>
  </conditionalFormatting>
  <conditionalFormatting sqref="AN90">
    <cfRule type="containsText" dxfId="973" priority="455" operator="containsText" text="4週6休未満">
      <formula>NOT(ISERROR(SEARCH("4週6休未満",AN90)))</formula>
    </cfRule>
    <cfRule type="containsText" dxfId="972" priority="456" operator="containsText" text="4週6休以上4週7休未満">
      <formula>NOT(ISERROR(SEARCH("4週6休以上4週7休未満",AN90)))</formula>
    </cfRule>
  </conditionalFormatting>
  <conditionalFormatting sqref="AN88">
    <cfRule type="containsText" dxfId="971" priority="463" operator="containsText" text="4週7休以上4週8休未満">
      <formula>NOT(ISERROR(SEARCH("4週7休以上4週8休未満",AN88)))</formula>
    </cfRule>
  </conditionalFormatting>
  <conditionalFormatting sqref="AN88">
    <cfRule type="containsText" dxfId="970" priority="462" operator="containsText" text="4週8休以上">
      <formula>NOT(ISERROR(SEARCH("4週8休以上",AN88)))</formula>
    </cfRule>
  </conditionalFormatting>
  <conditionalFormatting sqref="AN88">
    <cfRule type="containsText" dxfId="969" priority="460" operator="containsText" text="4週6休未満">
      <formula>NOT(ISERROR(SEARCH("4週6休未満",AN88)))</formula>
    </cfRule>
    <cfRule type="containsText" dxfId="968" priority="461" operator="containsText" text="4週6休以上4週7休未満">
      <formula>NOT(ISERROR(SEARCH("4週6休以上4週7休未満",AN88)))</formula>
    </cfRule>
  </conditionalFormatting>
  <conditionalFormatting sqref="AN86">
    <cfRule type="containsText" dxfId="967" priority="458" operator="containsText" text="4週6休未満">
      <formula>NOT(ISERROR(SEARCH("4週6休未満",AN86)))</formula>
    </cfRule>
    <cfRule type="containsText" dxfId="966" priority="459" operator="containsText" text="4週6休以上4週7休未満">
      <formula>NOT(ISERROR(SEARCH("4週6休以上4週7休未満",AN86)))</formula>
    </cfRule>
  </conditionalFormatting>
  <conditionalFormatting sqref="AN90">
    <cfRule type="containsText" dxfId="965" priority="457" operator="containsText" text="4週7休以上4週8休未満">
      <formula>NOT(ISERROR(SEARCH("4週7休以上4週8休未満",AN90)))</formula>
    </cfRule>
  </conditionalFormatting>
  <conditionalFormatting sqref="AN90">
    <cfRule type="containsText" dxfId="964" priority="454" operator="containsText" text="4週7休以上4週8休未満">
      <formula>NOT(ISERROR(SEARCH("4週7休以上4週8休未満",AN90)))</formula>
    </cfRule>
  </conditionalFormatting>
  <conditionalFormatting sqref="AN90">
    <cfRule type="containsText" dxfId="963" priority="452" operator="containsText" text="4週6休未満">
      <formula>NOT(ISERROR(SEARCH("4週6休未満",AN90)))</formula>
    </cfRule>
    <cfRule type="containsText" dxfId="962" priority="453" operator="containsText" text="4週6休以上4週7休未満">
      <formula>NOT(ISERROR(SEARCH("4週6休以上4週7休未満",AN90)))</formula>
    </cfRule>
  </conditionalFormatting>
  <conditionalFormatting sqref="AN86 AN90">
    <cfRule type="containsText" dxfId="961" priority="451" operator="containsText" text="未達成">
      <formula>NOT(ISERROR(SEARCH("未達成",AN86)))</formula>
    </cfRule>
  </conditionalFormatting>
  <conditionalFormatting sqref="AN89">
    <cfRule type="containsText" dxfId="960" priority="449" operator="containsText" text="4週7休以上4週8休未満">
      <formula>NOT(ISERROR(SEARCH("4週7休以上4週8休未満",AN89)))</formula>
    </cfRule>
  </conditionalFormatting>
  <conditionalFormatting sqref="AN89">
    <cfRule type="containsText" dxfId="959" priority="448" operator="containsText" text="4週8休以上">
      <formula>NOT(ISERROR(SEARCH("4週8休以上",AN89)))</formula>
    </cfRule>
  </conditionalFormatting>
  <conditionalFormatting sqref="AN89">
    <cfRule type="containsText" dxfId="958" priority="447" operator="containsText" text="4週6休以上4週7休未満">
      <formula>NOT(ISERROR(SEARCH("4週6休以上4週7休未満",AN89)))</formula>
    </cfRule>
  </conditionalFormatting>
  <conditionalFormatting sqref="AN89">
    <cfRule type="containsText" dxfId="957" priority="446" operator="containsText" text="4週6休未満">
      <formula>NOT(ISERROR(SEARCH("4週6休未満",AN89)))</formula>
    </cfRule>
  </conditionalFormatting>
  <conditionalFormatting sqref="AN89">
    <cfRule type="containsText" dxfId="956" priority="450" operator="containsText" text="4週8休以上">
      <formula>NOT(ISERROR(SEARCH("4週8休以上",AN89)))</formula>
    </cfRule>
  </conditionalFormatting>
  <conditionalFormatting sqref="AM22 AM32 AM42 AM52 AM62 AM72 AM82 AM92">
    <cfRule type="containsText" dxfId="955" priority="445" operator="containsText" text="未達成">
      <formula>NOT(ISERROR(SEARCH("未達成",AM22)))</formula>
    </cfRule>
  </conditionalFormatting>
  <conditionalFormatting sqref="C30:AG32">
    <cfRule type="containsText" dxfId="954" priority="443" operator="containsText" text="日">
      <formula>NOT(ISERROR(SEARCH("日",C30)))</formula>
    </cfRule>
    <cfRule type="containsText" dxfId="953" priority="444" operator="containsText" text="土">
      <formula>NOT(ISERROR(SEARCH("土",C30)))</formula>
    </cfRule>
  </conditionalFormatting>
  <conditionalFormatting sqref="C40:AG42">
    <cfRule type="containsText" dxfId="952" priority="441" operator="containsText" text="日">
      <formula>NOT(ISERROR(SEARCH("日",C40)))</formula>
    </cfRule>
    <cfRule type="containsText" dxfId="951" priority="442" operator="containsText" text="土">
      <formula>NOT(ISERROR(SEARCH("土",C40)))</formula>
    </cfRule>
  </conditionalFormatting>
  <conditionalFormatting sqref="C90:AG91">
    <cfRule type="containsText" dxfId="950" priority="439" operator="containsText" text="日">
      <formula>NOT(ISERROR(SEARCH("日",C90)))</formula>
    </cfRule>
    <cfRule type="containsText" dxfId="949" priority="440" operator="containsText" text="土">
      <formula>NOT(ISERROR(SEARCH("土",C90)))</formula>
    </cfRule>
  </conditionalFormatting>
  <conditionalFormatting sqref="C92:AG92">
    <cfRule type="containsText" dxfId="948" priority="437" operator="containsText" text="日">
      <formula>NOT(ISERROR(SEARCH("日",C92)))</formula>
    </cfRule>
    <cfRule type="containsText" dxfId="947" priority="438" operator="containsText" text="土">
      <formula>NOT(ISERROR(SEARCH("土",C92)))</formula>
    </cfRule>
  </conditionalFormatting>
  <conditionalFormatting sqref="C80:AG81">
    <cfRule type="containsText" dxfId="946" priority="435" operator="containsText" text="日">
      <formula>NOT(ISERROR(SEARCH("日",C80)))</formula>
    </cfRule>
    <cfRule type="containsText" dxfId="945" priority="436" operator="containsText" text="土">
      <formula>NOT(ISERROR(SEARCH("土",C80)))</formula>
    </cfRule>
  </conditionalFormatting>
  <conditionalFormatting sqref="C82:AG82">
    <cfRule type="containsText" dxfId="944" priority="433" operator="containsText" text="日">
      <formula>NOT(ISERROR(SEARCH("日",C82)))</formula>
    </cfRule>
    <cfRule type="containsText" dxfId="943" priority="434" operator="containsText" text="土">
      <formula>NOT(ISERROR(SEARCH("土",C82)))</formula>
    </cfRule>
  </conditionalFormatting>
  <conditionalFormatting sqref="C70:AG71">
    <cfRule type="containsText" dxfId="942" priority="431" operator="containsText" text="日">
      <formula>NOT(ISERROR(SEARCH("日",C70)))</formula>
    </cfRule>
    <cfRule type="containsText" dxfId="941" priority="432" operator="containsText" text="土">
      <formula>NOT(ISERROR(SEARCH("土",C70)))</formula>
    </cfRule>
  </conditionalFormatting>
  <conditionalFormatting sqref="C72:AG72">
    <cfRule type="containsText" dxfId="940" priority="429" operator="containsText" text="日">
      <formula>NOT(ISERROR(SEARCH("日",C72)))</formula>
    </cfRule>
    <cfRule type="containsText" dxfId="939" priority="430" operator="containsText" text="土">
      <formula>NOT(ISERROR(SEARCH("土",C72)))</formula>
    </cfRule>
  </conditionalFormatting>
  <conditionalFormatting sqref="C60:AG61">
    <cfRule type="containsText" dxfId="938" priority="427" operator="containsText" text="日">
      <formula>NOT(ISERROR(SEARCH("日",C60)))</formula>
    </cfRule>
    <cfRule type="containsText" dxfId="937" priority="428" operator="containsText" text="土">
      <formula>NOT(ISERROR(SEARCH("土",C60)))</formula>
    </cfRule>
  </conditionalFormatting>
  <conditionalFormatting sqref="C62:AG62">
    <cfRule type="containsText" dxfId="936" priority="425" operator="containsText" text="日">
      <formula>NOT(ISERROR(SEARCH("日",C62)))</formula>
    </cfRule>
    <cfRule type="containsText" dxfId="935" priority="426" operator="containsText" text="土">
      <formula>NOT(ISERROR(SEARCH("土",C62)))</formula>
    </cfRule>
  </conditionalFormatting>
  <conditionalFormatting sqref="C50:AG51">
    <cfRule type="containsText" dxfId="934" priority="423" operator="containsText" text="日">
      <formula>NOT(ISERROR(SEARCH("日",C50)))</formula>
    </cfRule>
    <cfRule type="containsText" dxfId="933" priority="424" operator="containsText" text="土">
      <formula>NOT(ISERROR(SEARCH("土",C50)))</formula>
    </cfRule>
  </conditionalFormatting>
  <conditionalFormatting sqref="C52:AG52">
    <cfRule type="containsText" dxfId="932" priority="421" operator="containsText" text="日">
      <formula>NOT(ISERROR(SEARCH("日",C52)))</formula>
    </cfRule>
    <cfRule type="containsText" dxfId="931" priority="422" operator="containsText" text="土">
      <formula>NOT(ISERROR(SEARCH("土",C52)))</formula>
    </cfRule>
  </conditionalFormatting>
  <conditionalFormatting sqref="AK133">
    <cfRule type="containsText" dxfId="930" priority="420" operator="containsText" text="4週7休以上4週8休未満">
      <formula>NOT(ISERROR(SEARCH("4週7休以上4週8休未満",AK133)))</formula>
    </cfRule>
  </conditionalFormatting>
  <conditionalFormatting sqref="AK133">
    <cfRule type="containsText" dxfId="929" priority="419" operator="containsText" text="4週8休以上">
      <formula>NOT(ISERROR(SEARCH("4週8休以上",AK133)))</formula>
    </cfRule>
  </conditionalFormatting>
  <conditionalFormatting sqref="AK133">
    <cfRule type="containsText" dxfId="928" priority="417" operator="containsText" text="4週6休未満">
      <formula>NOT(ISERROR(SEARCH("4週6休未満",AK133)))</formula>
    </cfRule>
    <cfRule type="containsText" dxfId="927" priority="418" operator="containsText" text="4週6休以上4週7休未満">
      <formula>NOT(ISERROR(SEARCH("4週6休以上4週7休未満",AK133)))</formula>
    </cfRule>
  </conditionalFormatting>
  <conditionalFormatting sqref="C125">
    <cfRule type="containsText" dxfId="926" priority="45" operator="containsText" text="日">
      <formula>NOT(ISERROR(SEARCH("日",C125)))</formula>
    </cfRule>
    <cfRule type="containsText" dxfId="925" priority="46" operator="containsText" text="土">
      <formula>NOT(ISERROR(SEARCH("土",C125)))</formula>
    </cfRule>
  </conditionalFormatting>
  <conditionalFormatting sqref="C94:AG94 C96:AG96 D95:AG95">
    <cfRule type="containsText" dxfId="924" priority="413" operator="containsText" text="日">
      <formula>NOT(ISERROR(SEARCH("日",C94)))</formula>
    </cfRule>
    <cfRule type="containsText" dxfId="923" priority="414" operator="containsText" text="土">
      <formula>NOT(ISERROR(SEARCH("土",C94)))</formula>
    </cfRule>
  </conditionalFormatting>
  <conditionalFormatting sqref="AO100:AO101 AO94:AO96">
    <cfRule type="containsText" dxfId="922" priority="416" operator="containsText" text="4週7休以上4週8休未満">
      <formula>NOT(ISERROR(SEARCH("4週7休以上4週8休未満",AO94)))</formula>
    </cfRule>
  </conditionalFormatting>
  <conditionalFormatting sqref="AO100:AO101 AO94:AO96">
    <cfRule type="containsText" dxfId="921" priority="415" operator="containsText" text="4週8休以上">
      <formula>NOT(ISERROR(SEARCH("4週8休以上",AO94)))</formula>
    </cfRule>
  </conditionalFormatting>
  <conditionalFormatting sqref="AO100:AO101 AO94:AO96">
    <cfRule type="containsText" dxfId="920" priority="411" operator="containsText" text="4週6休未満">
      <formula>NOT(ISERROR(SEARCH("4週6休未満",AO94)))</formula>
    </cfRule>
    <cfRule type="containsText" dxfId="919" priority="412" operator="containsText" text="4週6休以上4週7休未満">
      <formula>NOT(ISERROR(SEARCH("4週6休以上4週7休未満",AO94)))</formula>
    </cfRule>
  </conditionalFormatting>
  <conditionalFormatting sqref="AO102">
    <cfRule type="containsText" dxfId="918" priority="407" operator="containsText" text="4週6休未満">
      <formula>NOT(ISERROR(SEARCH("4週6休未満",AO102)))</formula>
    </cfRule>
    <cfRule type="containsText" dxfId="917" priority="408" operator="containsText" text="4週6休以上4週7休未満">
      <formula>NOT(ISERROR(SEARCH("4週6休以上4週7休未満",AO102)))</formula>
    </cfRule>
  </conditionalFormatting>
  <conditionalFormatting sqref="AO102">
    <cfRule type="containsText" dxfId="916" priority="409" operator="containsText" text="4週8休以上">
      <formula>NOT(ISERROR(SEARCH("4週8休以上",AO102)))</formula>
    </cfRule>
  </conditionalFormatting>
  <conditionalFormatting sqref="AO102">
    <cfRule type="containsText" dxfId="915" priority="410" operator="containsText" text="4週7休以上4週8休未満">
      <formula>NOT(ISERROR(SEARCH("4週7休以上4週8休未満",AO102)))</formula>
    </cfRule>
  </conditionalFormatting>
  <conditionalFormatting sqref="AO97:AO99">
    <cfRule type="containsText" dxfId="914" priority="406" operator="containsText" text="4週7休以上4週8休未満">
      <formula>NOT(ISERROR(SEARCH("4週7休以上4週8休未満",AO97)))</formula>
    </cfRule>
  </conditionalFormatting>
  <conditionalFormatting sqref="AO97:AO99">
    <cfRule type="containsText" dxfId="913" priority="405" operator="containsText" text="4週8休以上">
      <formula>NOT(ISERROR(SEARCH("4週8休以上",AO97)))</formula>
    </cfRule>
  </conditionalFormatting>
  <conditionalFormatting sqref="AO97:AO99">
    <cfRule type="containsText" dxfId="912" priority="403" operator="containsText" text="4週6休未満">
      <formula>NOT(ISERROR(SEARCH("4週6休未満",AO97)))</formula>
    </cfRule>
    <cfRule type="containsText" dxfId="911" priority="404" operator="containsText" text="4週6休以上4週7休未満">
      <formula>NOT(ISERROR(SEARCH("4週6休以上4週7休未満",AO97)))</formula>
    </cfRule>
  </conditionalFormatting>
  <conditionalFormatting sqref="AM102">
    <cfRule type="containsText" dxfId="910" priority="392" operator="containsText" text="4週6休未満">
      <formula>NOT(ISERROR(SEARCH("4週6休未満",AM102)))</formula>
    </cfRule>
    <cfRule type="containsText" dxfId="909" priority="393" operator="containsText" text="4週6休以上4週7休未満">
      <formula>NOT(ISERROR(SEARCH("4週6休以上4週7休未満",AM102)))</formula>
    </cfRule>
  </conditionalFormatting>
  <conditionalFormatting sqref="AK94:AL94 AL102 AL96:AM96 AK98:AL98 AL100:AM101 AL97 AN102 AL95 AN94 AL99">
    <cfRule type="containsText" dxfId="908" priority="396" operator="containsText" text="4週6休未満">
      <formula>NOT(ISERROR(SEARCH("4週6休未満",AK94)))</formula>
    </cfRule>
    <cfRule type="containsText" dxfId="907" priority="397" operator="containsText" text="4週6休以上4週7休未満">
      <formula>NOT(ISERROR(SEARCH("4週6休以上4週7休未満",AK94)))</formula>
    </cfRule>
  </conditionalFormatting>
  <conditionalFormatting sqref="AK94:AL94 AL97 AL96:AM96 AK98:AL98 AL100:AM101 AL95 AN94 AL99">
    <cfRule type="containsText" dxfId="906" priority="402" operator="containsText" text="4週7休以上4週8休未満">
      <formula>NOT(ISERROR(SEARCH("4週7休以上4週8休未満",AK94)))</formula>
    </cfRule>
  </conditionalFormatting>
  <conditionalFormatting sqref="AK94:AL94 AL96:AM96 AK98:AL98 AL100:AM101 AL97 AL95 AN94 AL99">
    <cfRule type="containsText" dxfId="905" priority="401" operator="containsText" text="4週8休以上">
      <formula>NOT(ISERROR(SEARCH("4週8休以上",AK94)))</formula>
    </cfRule>
  </conditionalFormatting>
  <conditionalFormatting sqref="AN102 AL102">
    <cfRule type="containsText" dxfId="904" priority="398" operator="containsText" text="4週8休以上">
      <formula>NOT(ISERROR(SEARCH("4週8休以上",AL102)))</formula>
    </cfRule>
    <cfRule type="containsText" dxfId="903" priority="399" operator="containsText" text="4週7休以上4週8休未満">
      <formula>NOT(ISERROR(SEARCH("4週7休以上4週8休未満",AL102)))</formula>
    </cfRule>
  </conditionalFormatting>
  <conditionalFormatting sqref="AN102">
    <cfRule type="containsText" dxfId="902" priority="400" operator="containsText" text="4週8休以上">
      <formula>NOT(ISERROR(SEARCH("4週8休以上",AN102)))</formula>
    </cfRule>
  </conditionalFormatting>
  <conditionalFormatting sqref="AM102">
    <cfRule type="containsText" dxfId="901" priority="394" operator="containsText" text="4週8休以上">
      <formula>NOT(ISERROR(SEARCH("4週8休以上",AM102)))</formula>
    </cfRule>
    <cfRule type="containsText" dxfId="900" priority="395" operator="containsText" text="4週7休以上4週8休未満">
      <formula>NOT(ISERROR(SEARCH("4週7休以上4週8休未満",AM102)))</formula>
    </cfRule>
  </conditionalFormatting>
  <conditionalFormatting sqref="AM94">
    <cfRule type="containsText" dxfId="899" priority="387" operator="containsText" text="4週7休以上4週8休未満">
      <formula>NOT(ISERROR(SEARCH("4週7休以上4週8休未満",AM94)))</formula>
    </cfRule>
  </conditionalFormatting>
  <conditionalFormatting sqref="AM94">
    <cfRule type="containsText" dxfId="898" priority="386" operator="containsText" text="4週8休以上">
      <formula>NOT(ISERROR(SEARCH("4週8休以上",AM94)))</formula>
    </cfRule>
  </conditionalFormatting>
  <conditionalFormatting sqref="AM94">
    <cfRule type="containsText" dxfId="897" priority="384" operator="containsText" text="4週6休未満">
      <formula>NOT(ISERROR(SEARCH("4週6休未満",AM94)))</formula>
    </cfRule>
    <cfRule type="containsText" dxfId="896" priority="385" operator="containsText" text="4週6休以上4週7休未満">
      <formula>NOT(ISERROR(SEARCH("4週6休以上4週7休未満",AM94)))</formula>
    </cfRule>
  </conditionalFormatting>
  <conditionalFormatting sqref="AM95">
    <cfRule type="containsText" dxfId="895" priority="383" operator="containsText" text="4週7休以上4週8休未満">
      <formula>NOT(ISERROR(SEARCH("4週7休以上4週8休未満",AM95)))</formula>
    </cfRule>
  </conditionalFormatting>
  <conditionalFormatting sqref="AM95">
    <cfRule type="containsText" dxfId="894" priority="382" operator="containsText" text="4週8休以上">
      <formula>NOT(ISERROR(SEARCH("4週8休以上",AM95)))</formula>
    </cfRule>
  </conditionalFormatting>
  <conditionalFormatting sqref="AM95">
    <cfRule type="containsText" dxfId="893" priority="380" operator="containsText" text="4週6休未満">
      <formula>NOT(ISERROR(SEARCH("4週6休未満",AM95)))</formula>
    </cfRule>
    <cfRule type="containsText" dxfId="892" priority="381" operator="containsText" text="4週6休以上4週7休未満">
      <formula>NOT(ISERROR(SEARCH("4週6休以上4週7休未満",AM95)))</formula>
    </cfRule>
  </conditionalFormatting>
  <conditionalFormatting sqref="AM98">
    <cfRule type="containsText" dxfId="891" priority="379" operator="containsText" text="4週7休以上4週8休未満">
      <formula>NOT(ISERROR(SEARCH("4週7休以上4週8休未満",AM98)))</formula>
    </cfRule>
  </conditionalFormatting>
  <conditionalFormatting sqref="AM98">
    <cfRule type="containsText" dxfId="890" priority="378" operator="containsText" text="4週8休以上">
      <formula>NOT(ISERROR(SEARCH("4週8休以上",AM98)))</formula>
    </cfRule>
  </conditionalFormatting>
  <conditionalFormatting sqref="AM98">
    <cfRule type="containsText" dxfId="889" priority="376" operator="containsText" text="4週6休未満">
      <formula>NOT(ISERROR(SEARCH("4週6休未満",AM98)))</formula>
    </cfRule>
    <cfRule type="containsText" dxfId="888" priority="377" operator="containsText" text="4週6休以上4週7休未満">
      <formula>NOT(ISERROR(SEARCH("4週6休以上4週7休未満",AM98)))</formula>
    </cfRule>
  </conditionalFormatting>
  <conditionalFormatting sqref="AM99">
    <cfRule type="containsText" dxfId="887" priority="375" operator="containsText" text="4週7休以上4週8休未満">
      <formula>NOT(ISERROR(SEARCH("4週7休以上4週8休未満",AM99)))</formula>
    </cfRule>
  </conditionalFormatting>
  <conditionalFormatting sqref="AM99">
    <cfRule type="containsText" dxfId="886" priority="374" operator="containsText" text="4週8休以上">
      <formula>NOT(ISERROR(SEARCH("4週8休以上",AM99)))</formula>
    </cfRule>
  </conditionalFormatting>
  <conditionalFormatting sqref="AM99">
    <cfRule type="containsText" dxfId="885" priority="372" operator="containsText" text="4週6休未満">
      <formula>NOT(ISERROR(SEARCH("4週6休未満",AM99)))</formula>
    </cfRule>
    <cfRule type="containsText" dxfId="884" priority="373" operator="containsText" text="4週6休以上4週7休未満">
      <formula>NOT(ISERROR(SEARCH("4週6休以上4週7休未満",AM99)))</formula>
    </cfRule>
  </conditionalFormatting>
  <conditionalFormatting sqref="AN95:AN96">
    <cfRule type="containsText" dxfId="883" priority="370" operator="containsText" text="4週7休以上4週8休未満">
      <formula>NOT(ISERROR(SEARCH("4週7休以上4週8休未満",AN95)))</formula>
    </cfRule>
  </conditionalFormatting>
  <conditionalFormatting sqref="AN95:AN96 AN100">
    <cfRule type="containsText" dxfId="882" priority="369" operator="containsText" text="4週8休以上">
      <formula>NOT(ISERROR(SEARCH("4週8休以上",AN95)))</formula>
    </cfRule>
  </conditionalFormatting>
  <conditionalFormatting sqref="AN95:AN96">
    <cfRule type="containsText" dxfId="881" priority="368" operator="containsText" text="4週6休以上4週7休未満">
      <formula>NOT(ISERROR(SEARCH("4週6休以上4週7休未満",AN95)))</formula>
    </cfRule>
  </conditionalFormatting>
  <conditionalFormatting sqref="AN100">
    <cfRule type="containsText" dxfId="880" priority="363" operator="containsText" text="4週6休未満">
      <formula>NOT(ISERROR(SEARCH("4週6休未満",AN100)))</formula>
    </cfRule>
    <cfRule type="containsText" dxfId="879" priority="364" operator="containsText" text="4週6休以上4週7休未満">
      <formula>NOT(ISERROR(SEARCH("4週6休以上4週7休未満",AN100)))</formula>
    </cfRule>
    <cfRule type="containsText" dxfId="878" priority="365" operator="containsText" text="4週8休以上">
      <formula>NOT(ISERROR(SEARCH("4週8休以上",AN100)))</formula>
    </cfRule>
    <cfRule type="containsText" dxfId="877" priority="366" operator="containsText" text="4週7休以上4週8休未満">
      <formula>NOT(ISERROR(SEARCH("4週7休以上4週8休未満",AN100)))</formula>
    </cfRule>
  </conditionalFormatting>
  <conditionalFormatting sqref="AN95:AN96">
    <cfRule type="containsText" dxfId="876" priority="367" operator="containsText" text="4週6休未満">
      <formula>NOT(ISERROR(SEARCH("4週6休未満",AN95)))</formula>
    </cfRule>
  </conditionalFormatting>
  <conditionalFormatting sqref="AN95:AN96">
    <cfRule type="containsText" dxfId="875" priority="371" operator="containsText" text="4週8休以上">
      <formula>NOT(ISERROR(SEARCH("4週8休以上",AN95)))</formula>
    </cfRule>
  </conditionalFormatting>
  <conditionalFormatting sqref="AN100">
    <cfRule type="containsText" dxfId="874" priority="354" operator="containsText" text="4週6休未満">
      <formula>NOT(ISERROR(SEARCH("4週6休未満",AN100)))</formula>
    </cfRule>
    <cfRule type="containsText" dxfId="873" priority="355" operator="containsText" text="4週6休以上4週7休未満">
      <formula>NOT(ISERROR(SEARCH("4週6休以上4週7休未満",AN100)))</formula>
    </cfRule>
  </conditionalFormatting>
  <conditionalFormatting sqref="AN98">
    <cfRule type="containsText" dxfId="872" priority="362" operator="containsText" text="4週7休以上4週8休未満">
      <formula>NOT(ISERROR(SEARCH("4週7休以上4週8休未満",AN98)))</formula>
    </cfRule>
  </conditionalFormatting>
  <conditionalFormatting sqref="AN98">
    <cfRule type="containsText" dxfId="871" priority="361" operator="containsText" text="4週8休以上">
      <formula>NOT(ISERROR(SEARCH("4週8休以上",AN98)))</formula>
    </cfRule>
  </conditionalFormatting>
  <conditionalFormatting sqref="AN98">
    <cfRule type="containsText" dxfId="870" priority="359" operator="containsText" text="4週6休未満">
      <formula>NOT(ISERROR(SEARCH("4週6休未満",AN98)))</formula>
    </cfRule>
    <cfRule type="containsText" dxfId="869" priority="360" operator="containsText" text="4週6休以上4週7休未満">
      <formula>NOT(ISERROR(SEARCH("4週6休以上4週7休未満",AN98)))</formula>
    </cfRule>
  </conditionalFormatting>
  <conditionalFormatting sqref="AN96">
    <cfRule type="containsText" dxfId="868" priority="357" operator="containsText" text="4週6休未満">
      <formula>NOT(ISERROR(SEARCH("4週6休未満",AN96)))</formula>
    </cfRule>
    <cfRule type="containsText" dxfId="867" priority="358" operator="containsText" text="4週6休以上4週7休未満">
      <formula>NOT(ISERROR(SEARCH("4週6休以上4週7休未満",AN96)))</formula>
    </cfRule>
  </conditionalFormatting>
  <conditionalFormatting sqref="AN100">
    <cfRule type="containsText" dxfId="866" priority="356" operator="containsText" text="4週7休以上4週8休未満">
      <formula>NOT(ISERROR(SEARCH("4週7休以上4週8休未満",AN100)))</formula>
    </cfRule>
  </conditionalFormatting>
  <conditionalFormatting sqref="AN100">
    <cfRule type="containsText" dxfId="865" priority="353" operator="containsText" text="4週7休以上4週8休未満">
      <formula>NOT(ISERROR(SEARCH("4週7休以上4週8休未満",AN100)))</formula>
    </cfRule>
  </conditionalFormatting>
  <conditionalFormatting sqref="AN100">
    <cfRule type="containsText" dxfId="864" priority="351" operator="containsText" text="4週6休未満">
      <formula>NOT(ISERROR(SEARCH("4週6休未満",AN100)))</formula>
    </cfRule>
    <cfRule type="containsText" dxfId="863" priority="352" operator="containsText" text="4週6休以上4週7休未満">
      <formula>NOT(ISERROR(SEARCH("4週6休以上4週7休未満",AN100)))</formula>
    </cfRule>
  </conditionalFormatting>
  <conditionalFormatting sqref="AN96 AN100">
    <cfRule type="containsText" dxfId="862" priority="350" operator="containsText" text="未達成">
      <formula>NOT(ISERROR(SEARCH("未達成",AN96)))</formula>
    </cfRule>
  </conditionalFormatting>
  <conditionalFormatting sqref="AN99">
    <cfRule type="containsText" dxfId="861" priority="348" operator="containsText" text="4週7休以上4週8休未満">
      <formula>NOT(ISERROR(SEARCH("4週7休以上4週8休未満",AN99)))</formula>
    </cfRule>
  </conditionalFormatting>
  <conditionalFormatting sqref="AN99">
    <cfRule type="containsText" dxfId="860" priority="347" operator="containsText" text="4週8休以上">
      <formula>NOT(ISERROR(SEARCH("4週8休以上",AN99)))</formula>
    </cfRule>
  </conditionalFormatting>
  <conditionalFormatting sqref="AN99">
    <cfRule type="containsText" dxfId="859" priority="346" operator="containsText" text="4週6休以上4週7休未満">
      <formula>NOT(ISERROR(SEARCH("4週6休以上4週7休未満",AN99)))</formula>
    </cfRule>
  </conditionalFormatting>
  <conditionalFormatting sqref="AN99">
    <cfRule type="containsText" dxfId="858" priority="345" operator="containsText" text="4週6休未満">
      <formula>NOT(ISERROR(SEARCH("4週6休未満",AN99)))</formula>
    </cfRule>
  </conditionalFormatting>
  <conditionalFormatting sqref="AN99">
    <cfRule type="containsText" dxfId="857" priority="349" operator="containsText" text="4週8休以上">
      <formula>NOT(ISERROR(SEARCH("4週8休以上",AN99)))</formula>
    </cfRule>
  </conditionalFormatting>
  <conditionalFormatting sqref="AM102">
    <cfRule type="containsText" dxfId="856" priority="344" operator="containsText" text="未達成">
      <formula>NOT(ISERROR(SEARCH("未達成",AM102)))</formula>
    </cfRule>
  </conditionalFormatting>
  <conditionalFormatting sqref="C100:AG101">
    <cfRule type="containsText" dxfId="855" priority="342" operator="containsText" text="日">
      <formula>NOT(ISERROR(SEARCH("日",C100)))</formula>
    </cfRule>
    <cfRule type="containsText" dxfId="854" priority="343" operator="containsText" text="土">
      <formula>NOT(ISERROR(SEARCH("土",C100)))</formula>
    </cfRule>
  </conditionalFormatting>
  <conditionalFormatting sqref="C102:AG102">
    <cfRule type="containsText" dxfId="853" priority="340" operator="containsText" text="日">
      <formula>NOT(ISERROR(SEARCH("日",C102)))</formula>
    </cfRule>
    <cfRule type="containsText" dxfId="852" priority="341" operator="containsText" text="土">
      <formula>NOT(ISERROR(SEARCH("土",C102)))</formula>
    </cfRule>
  </conditionalFormatting>
  <conditionalFormatting sqref="C104:AG104 C106:AG106 D105:AG105">
    <cfRule type="containsText" dxfId="851" priority="336" operator="containsText" text="日">
      <formula>NOT(ISERROR(SEARCH("日",C104)))</formula>
    </cfRule>
    <cfRule type="containsText" dxfId="850" priority="337" operator="containsText" text="土">
      <formula>NOT(ISERROR(SEARCH("土",C104)))</formula>
    </cfRule>
  </conditionalFormatting>
  <conditionalFormatting sqref="AO110:AO111 AO104:AO106">
    <cfRule type="containsText" dxfId="849" priority="339" operator="containsText" text="4週7休以上4週8休未満">
      <formula>NOT(ISERROR(SEARCH("4週7休以上4週8休未満",AO104)))</formula>
    </cfRule>
  </conditionalFormatting>
  <conditionalFormatting sqref="AO110:AO111 AO104:AO106">
    <cfRule type="containsText" dxfId="848" priority="338" operator="containsText" text="4週8休以上">
      <formula>NOT(ISERROR(SEARCH("4週8休以上",AO104)))</formula>
    </cfRule>
  </conditionalFormatting>
  <conditionalFormatting sqref="AO110:AO111 AO104:AO106">
    <cfRule type="containsText" dxfId="847" priority="334" operator="containsText" text="4週6休未満">
      <formula>NOT(ISERROR(SEARCH("4週6休未満",AO104)))</formula>
    </cfRule>
    <cfRule type="containsText" dxfId="846" priority="335" operator="containsText" text="4週6休以上4週7休未満">
      <formula>NOT(ISERROR(SEARCH("4週6休以上4週7休未満",AO104)))</formula>
    </cfRule>
  </conditionalFormatting>
  <conditionalFormatting sqref="AO112">
    <cfRule type="containsText" dxfId="845" priority="330" operator="containsText" text="4週6休未満">
      <formula>NOT(ISERROR(SEARCH("4週6休未満",AO112)))</formula>
    </cfRule>
    <cfRule type="containsText" dxfId="844" priority="331" operator="containsText" text="4週6休以上4週7休未満">
      <formula>NOT(ISERROR(SEARCH("4週6休以上4週7休未満",AO112)))</formula>
    </cfRule>
  </conditionalFormatting>
  <conditionalFormatting sqref="AO112">
    <cfRule type="containsText" dxfId="843" priority="332" operator="containsText" text="4週8休以上">
      <formula>NOT(ISERROR(SEARCH("4週8休以上",AO112)))</formula>
    </cfRule>
  </conditionalFormatting>
  <conditionalFormatting sqref="AO112">
    <cfRule type="containsText" dxfId="842" priority="333" operator="containsText" text="4週7休以上4週8休未満">
      <formula>NOT(ISERROR(SEARCH("4週7休以上4週8休未満",AO112)))</formula>
    </cfRule>
  </conditionalFormatting>
  <conditionalFormatting sqref="AO107:AO109">
    <cfRule type="containsText" dxfId="841" priority="329" operator="containsText" text="4週7休以上4週8休未満">
      <formula>NOT(ISERROR(SEARCH("4週7休以上4週8休未満",AO107)))</formula>
    </cfRule>
  </conditionalFormatting>
  <conditionalFormatting sqref="AO107:AO109">
    <cfRule type="containsText" dxfId="840" priority="328" operator="containsText" text="4週8休以上">
      <formula>NOT(ISERROR(SEARCH("4週8休以上",AO107)))</formula>
    </cfRule>
  </conditionalFormatting>
  <conditionalFormatting sqref="AO107:AO109">
    <cfRule type="containsText" dxfId="839" priority="326" operator="containsText" text="4週6休未満">
      <formula>NOT(ISERROR(SEARCH("4週6休未満",AO107)))</formula>
    </cfRule>
    <cfRule type="containsText" dxfId="838" priority="327" operator="containsText" text="4週6休以上4週7休未満">
      <formula>NOT(ISERROR(SEARCH("4週6休以上4週7休未満",AO107)))</formula>
    </cfRule>
  </conditionalFormatting>
  <conditionalFormatting sqref="AM112">
    <cfRule type="containsText" dxfId="837" priority="315" operator="containsText" text="4週6休未満">
      <formula>NOT(ISERROR(SEARCH("4週6休未満",AM112)))</formula>
    </cfRule>
    <cfRule type="containsText" dxfId="836" priority="316" operator="containsText" text="4週6休以上4週7休未満">
      <formula>NOT(ISERROR(SEARCH("4週6休以上4週7休未満",AM112)))</formula>
    </cfRule>
  </conditionalFormatting>
  <conditionalFormatting sqref="AK104:AL104 AL112 AL106:AM106 AK108:AL108 AL110:AM111 AL107 AN112 AL105 AN104 AL109">
    <cfRule type="containsText" dxfId="835" priority="319" operator="containsText" text="4週6休未満">
      <formula>NOT(ISERROR(SEARCH("4週6休未満",AK104)))</formula>
    </cfRule>
    <cfRule type="containsText" dxfId="834" priority="320" operator="containsText" text="4週6休以上4週7休未満">
      <formula>NOT(ISERROR(SEARCH("4週6休以上4週7休未満",AK104)))</formula>
    </cfRule>
  </conditionalFormatting>
  <conditionalFormatting sqref="AK104:AL104 AL107 AL106:AM106 AK108:AL108 AL110:AM111 AL105 AN104 AL109">
    <cfRule type="containsText" dxfId="833" priority="325" operator="containsText" text="4週7休以上4週8休未満">
      <formula>NOT(ISERROR(SEARCH("4週7休以上4週8休未満",AK104)))</formula>
    </cfRule>
  </conditionalFormatting>
  <conditionalFormatting sqref="AK104:AL104 AL106:AM106 AK108:AL108 AL110:AM111 AL107 AL105 AN104 AL109">
    <cfRule type="containsText" dxfId="832" priority="324" operator="containsText" text="4週8休以上">
      <formula>NOT(ISERROR(SEARCH("4週8休以上",AK104)))</formula>
    </cfRule>
  </conditionalFormatting>
  <conditionalFormatting sqref="AN112 AL112">
    <cfRule type="containsText" dxfId="831" priority="321" operator="containsText" text="4週8休以上">
      <formula>NOT(ISERROR(SEARCH("4週8休以上",AL112)))</formula>
    </cfRule>
    <cfRule type="containsText" dxfId="830" priority="322" operator="containsText" text="4週7休以上4週8休未満">
      <formula>NOT(ISERROR(SEARCH("4週7休以上4週8休未満",AL112)))</formula>
    </cfRule>
  </conditionalFormatting>
  <conditionalFormatting sqref="AN112">
    <cfRule type="containsText" dxfId="829" priority="323" operator="containsText" text="4週8休以上">
      <formula>NOT(ISERROR(SEARCH("4週8休以上",AN112)))</formula>
    </cfRule>
  </conditionalFormatting>
  <conditionalFormatting sqref="AM112">
    <cfRule type="containsText" dxfId="828" priority="317" operator="containsText" text="4週8休以上">
      <formula>NOT(ISERROR(SEARCH("4週8休以上",AM112)))</formula>
    </cfRule>
    <cfRule type="containsText" dxfId="827" priority="318" operator="containsText" text="4週7休以上4週8休未満">
      <formula>NOT(ISERROR(SEARCH("4週7休以上4週8休未満",AM112)))</formula>
    </cfRule>
  </conditionalFormatting>
  <conditionalFormatting sqref="AM104">
    <cfRule type="containsText" dxfId="826" priority="310" operator="containsText" text="4週7休以上4週8休未満">
      <formula>NOT(ISERROR(SEARCH("4週7休以上4週8休未満",AM104)))</formula>
    </cfRule>
  </conditionalFormatting>
  <conditionalFormatting sqref="AM104">
    <cfRule type="containsText" dxfId="825" priority="309" operator="containsText" text="4週8休以上">
      <formula>NOT(ISERROR(SEARCH("4週8休以上",AM104)))</formula>
    </cfRule>
  </conditionalFormatting>
  <conditionalFormatting sqref="AM104">
    <cfRule type="containsText" dxfId="824" priority="307" operator="containsText" text="4週6休未満">
      <formula>NOT(ISERROR(SEARCH("4週6休未満",AM104)))</formula>
    </cfRule>
    <cfRule type="containsText" dxfId="823" priority="308" operator="containsText" text="4週6休以上4週7休未満">
      <formula>NOT(ISERROR(SEARCH("4週6休以上4週7休未満",AM104)))</formula>
    </cfRule>
  </conditionalFormatting>
  <conditionalFormatting sqref="AM105">
    <cfRule type="containsText" dxfId="822" priority="306" operator="containsText" text="4週7休以上4週8休未満">
      <formula>NOT(ISERROR(SEARCH("4週7休以上4週8休未満",AM105)))</formula>
    </cfRule>
  </conditionalFormatting>
  <conditionalFormatting sqref="AM105">
    <cfRule type="containsText" dxfId="821" priority="305" operator="containsText" text="4週8休以上">
      <formula>NOT(ISERROR(SEARCH("4週8休以上",AM105)))</formula>
    </cfRule>
  </conditionalFormatting>
  <conditionalFormatting sqref="AM105">
    <cfRule type="containsText" dxfId="820" priority="303" operator="containsText" text="4週6休未満">
      <formula>NOT(ISERROR(SEARCH("4週6休未満",AM105)))</formula>
    </cfRule>
    <cfRule type="containsText" dxfId="819" priority="304" operator="containsText" text="4週6休以上4週7休未満">
      <formula>NOT(ISERROR(SEARCH("4週6休以上4週7休未満",AM105)))</formula>
    </cfRule>
  </conditionalFormatting>
  <conditionalFormatting sqref="AM108">
    <cfRule type="containsText" dxfId="818" priority="302" operator="containsText" text="4週7休以上4週8休未満">
      <formula>NOT(ISERROR(SEARCH("4週7休以上4週8休未満",AM108)))</formula>
    </cfRule>
  </conditionalFormatting>
  <conditionalFormatting sqref="AM108">
    <cfRule type="containsText" dxfId="817" priority="301" operator="containsText" text="4週8休以上">
      <formula>NOT(ISERROR(SEARCH("4週8休以上",AM108)))</formula>
    </cfRule>
  </conditionalFormatting>
  <conditionalFormatting sqref="AM108">
    <cfRule type="containsText" dxfId="816" priority="299" operator="containsText" text="4週6休未満">
      <formula>NOT(ISERROR(SEARCH("4週6休未満",AM108)))</formula>
    </cfRule>
    <cfRule type="containsText" dxfId="815" priority="300" operator="containsText" text="4週6休以上4週7休未満">
      <formula>NOT(ISERROR(SEARCH("4週6休以上4週7休未満",AM108)))</formula>
    </cfRule>
  </conditionalFormatting>
  <conditionalFormatting sqref="AM109">
    <cfRule type="containsText" dxfId="814" priority="298" operator="containsText" text="4週7休以上4週8休未満">
      <formula>NOT(ISERROR(SEARCH("4週7休以上4週8休未満",AM109)))</formula>
    </cfRule>
  </conditionalFormatting>
  <conditionalFormatting sqref="AM109">
    <cfRule type="containsText" dxfId="813" priority="297" operator="containsText" text="4週8休以上">
      <formula>NOT(ISERROR(SEARCH("4週8休以上",AM109)))</formula>
    </cfRule>
  </conditionalFormatting>
  <conditionalFormatting sqref="AM109">
    <cfRule type="containsText" dxfId="812" priority="295" operator="containsText" text="4週6休未満">
      <formula>NOT(ISERROR(SEARCH("4週6休未満",AM109)))</formula>
    </cfRule>
    <cfRule type="containsText" dxfId="811" priority="296" operator="containsText" text="4週6休以上4週7休未満">
      <formula>NOT(ISERROR(SEARCH("4週6休以上4週7休未満",AM109)))</formula>
    </cfRule>
  </conditionalFormatting>
  <conditionalFormatting sqref="AN105:AN106">
    <cfRule type="containsText" dxfId="810" priority="293" operator="containsText" text="4週7休以上4週8休未満">
      <formula>NOT(ISERROR(SEARCH("4週7休以上4週8休未満",AN105)))</formula>
    </cfRule>
  </conditionalFormatting>
  <conditionalFormatting sqref="AN105:AN106 AN110">
    <cfRule type="containsText" dxfId="809" priority="292" operator="containsText" text="4週8休以上">
      <formula>NOT(ISERROR(SEARCH("4週8休以上",AN105)))</formula>
    </cfRule>
  </conditionalFormatting>
  <conditionalFormatting sqref="AN105:AN106">
    <cfRule type="containsText" dxfId="808" priority="291" operator="containsText" text="4週6休以上4週7休未満">
      <formula>NOT(ISERROR(SEARCH("4週6休以上4週7休未満",AN105)))</formula>
    </cfRule>
  </conditionalFormatting>
  <conditionalFormatting sqref="AN110">
    <cfRule type="containsText" dxfId="807" priority="286" operator="containsText" text="4週6休未満">
      <formula>NOT(ISERROR(SEARCH("4週6休未満",AN110)))</formula>
    </cfRule>
    <cfRule type="containsText" dxfId="806" priority="287" operator="containsText" text="4週6休以上4週7休未満">
      <formula>NOT(ISERROR(SEARCH("4週6休以上4週7休未満",AN110)))</formula>
    </cfRule>
    <cfRule type="containsText" dxfId="805" priority="288" operator="containsText" text="4週8休以上">
      <formula>NOT(ISERROR(SEARCH("4週8休以上",AN110)))</formula>
    </cfRule>
    <cfRule type="containsText" dxfId="804" priority="289" operator="containsText" text="4週7休以上4週8休未満">
      <formula>NOT(ISERROR(SEARCH("4週7休以上4週8休未満",AN110)))</formula>
    </cfRule>
  </conditionalFormatting>
  <conditionalFormatting sqref="AN105:AN106">
    <cfRule type="containsText" dxfId="803" priority="290" operator="containsText" text="4週6休未満">
      <formula>NOT(ISERROR(SEARCH("4週6休未満",AN105)))</formula>
    </cfRule>
  </conditionalFormatting>
  <conditionalFormatting sqref="AN105:AN106">
    <cfRule type="containsText" dxfId="802" priority="294" operator="containsText" text="4週8休以上">
      <formula>NOT(ISERROR(SEARCH("4週8休以上",AN105)))</formula>
    </cfRule>
  </conditionalFormatting>
  <conditionalFormatting sqref="AN110">
    <cfRule type="containsText" dxfId="801" priority="277" operator="containsText" text="4週6休未満">
      <formula>NOT(ISERROR(SEARCH("4週6休未満",AN110)))</formula>
    </cfRule>
    <cfRule type="containsText" dxfId="800" priority="278" operator="containsText" text="4週6休以上4週7休未満">
      <formula>NOT(ISERROR(SEARCH("4週6休以上4週7休未満",AN110)))</formula>
    </cfRule>
  </conditionalFormatting>
  <conditionalFormatting sqref="AN108">
    <cfRule type="containsText" dxfId="799" priority="285" operator="containsText" text="4週7休以上4週8休未満">
      <formula>NOT(ISERROR(SEARCH("4週7休以上4週8休未満",AN108)))</formula>
    </cfRule>
  </conditionalFormatting>
  <conditionalFormatting sqref="AN108">
    <cfRule type="containsText" dxfId="798" priority="284" operator="containsText" text="4週8休以上">
      <formula>NOT(ISERROR(SEARCH("4週8休以上",AN108)))</formula>
    </cfRule>
  </conditionalFormatting>
  <conditionalFormatting sqref="AN108">
    <cfRule type="containsText" dxfId="797" priority="282" operator="containsText" text="4週6休未満">
      <formula>NOT(ISERROR(SEARCH("4週6休未満",AN108)))</formula>
    </cfRule>
    <cfRule type="containsText" dxfId="796" priority="283" operator="containsText" text="4週6休以上4週7休未満">
      <formula>NOT(ISERROR(SEARCH("4週6休以上4週7休未満",AN108)))</formula>
    </cfRule>
  </conditionalFormatting>
  <conditionalFormatting sqref="AN106">
    <cfRule type="containsText" dxfId="795" priority="280" operator="containsText" text="4週6休未満">
      <formula>NOT(ISERROR(SEARCH("4週6休未満",AN106)))</formula>
    </cfRule>
    <cfRule type="containsText" dxfId="794" priority="281" operator="containsText" text="4週6休以上4週7休未満">
      <formula>NOT(ISERROR(SEARCH("4週6休以上4週7休未満",AN106)))</formula>
    </cfRule>
  </conditionalFormatting>
  <conditionalFormatting sqref="AN110">
    <cfRule type="containsText" dxfId="793" priority="279" operator="containsText" text="4週7休以上4週8休未満">
      <formula>NOT(ISERROR(SEARCH("4週7休以上4週8休未満",AN110)))</formula>
    </cfRule>
  </conditionalFormatting>
  <conditionalFormatting sqref="AN110">
    <cfRule type="containsText" dxfId="792" priority="276" operator="containsText" text="4週7休以上4週8休未満">
      <formula>NOT(ISERROR(SEARCH("4週7休以上4週8休未満",AN110)))</formula>
    </cfRule>
  </conditionalFormatting>
  <conditionalFormatting sqref="AN110">
    <cfRule type="containsText" dxfId="791" priority="274" operator="containsText" text="4週6休未満">
      <formula>NOT(ISERROR(SEARCH("4週6休未満",AN110)))</formula>
    </cfRule>
    <cfRule type="containsText" dxfId="790" priority="275" operator="containsText" text="4週6休以上4週7休未満">
      <formula>NOT(ISERROR(SEARCH("4週6休以上4週7休未満",AN110)))</formula>
    </cfRule>
  </conditionalFormatting>
  <conditionalFormatting sqref="AN106 AN110">
    <cfRule type="containsText" dxfId="789" priority="273" operator="containsText" text="未達成">
      <formula>NOT(ISERROR(SEARCH("未達成",AN106)))</formula>
    </cfRule>
  </conditionalFormatting>
  <conditionalFormatting sqref="AN109">
    <cfRule type="containsText" dxfId="788" priority="271" operator="containsText" text="4週7休以上4週8休未満">
      <formula>NOT(ISERROR(SEARCH("4週7休以上4週8休未満",AN109)))</formula>
    </cfRule>
  </conditionalFormatting>
  <conditionalFormatting sqref="AN109">
    <cfRule type="containsText" dxfId="787" priority="270" operator="containsText" text="4週8休以上">
      <formula>NOT(ISERROR(SEARCH("4週8休以上",AN109)))</formula>
    </cfRule>
  </conditionalFormatting>
  <conditionalFormatting sqref="AN109">
    <cfRule type="containsText" dxfId="786" priority="269" operator="containsText" text="4週6休以上4週7休未満">
      <formula>NOT(ISERROR(SEARCH("4週6休以上4週7休未満",AN109)))</formula>
    </cfRule>
  </conditionalFormatting>
  <conditionalFormatting sqref="AN109">
    <cfRule type="containsText" dxfId="785" priority="268" operator="containsText" text="4週6休未満">
      <formula>NOT(ISERROR(SEARCH("4週6休未満",AN109)))</formula>
    </cfRule>
  </conditionalFormatting>
  <conditionalFormatting sqref="AN109">
    <cfRule type="containsText" dxfId="784" priority="272" operator="containsText" text="4週8休以上">
      <formula>NOT(ISERROR(SEARCH("4週8休以上",AN109)))</formula>
    </cfRule>
  </conditionalFormatting>
  <conditionalFormatting sqref="AM112">
    <cfRule type="containsText" dxfId="783" priority="267" operator="containsText" text="未達成">
      <formula>NOT(ISERROR(SEARCH("未達成",AM112)))</formula>
    </cfRule>
  </conditionalFormatting>
  <conditionalFormatting sqref="C110:AG111">
    <cfRule type="containsText" dxfId="782" priority="265" operator="containsText" text="日">
      <formula>NOT(ISERROR(SEARCH("日",C110)))</formula>
    </cfRule>
    <cfRule type="containsText" dxfId="781" priority="266" operator="containsText" text="土">
      <formula>NOT(ISERROR(SEARCH("土",C110)))</formula>
    </cfRule>
  </conditionalFormatting>
  <conditionalFormatting sqref="C112:AG112">
    <cfRule type="containsText" dxfId="780" priority="263" operator="containsText" text="日">
      <formula>NOT(ISERROR(SEARCH("日",C112)))</formula>
    </cfRule>
    <cfRule type="containsText" dxfId="779" priority="264" operator="containsText" text="土">
      <formula>NOT(ISERROR(SEARCH("土",C112)))</formula>
    </cfRule>
  </conditionalFormatting>
  <conditionalFormatting sqref="C114:AG114 C116:AG116 D115:AG115">
    <cfRule type="containsText" dxfId="778" priority="259" operator="containsText" text="日">
      <formula>NOT(ISERROR(SEARCH("日",C114)))</formula>
    </cfRule>
    <cfRule type="containsText" dxfId="777" priority="260" operator="containsText" text="土">
      <formula>NOT(ISERROR(SEARCH("土",C114)))</formula>
    </cfRule>
  </conditionalFormatting>
  <conditionalFormatting sqref="AO120:AO121 AO114:AO116">
    <cfRule type="containsText" dxfId="776" priority="262" operator="containsText" text="4週7休以上4週8休未満">
      <formula>NOT(ISERROR(SEARCH("4週7休以上4週8休未満",AO114)))</formula>
    </cfRule>
  </conditionalFormatting>
  <conditionalFormatting sqref="AO120:AO121 AO114:AO116">
    <cfRule type="containsText" dxfId="775" priority="261" operator="containsText" text="4週8休以上">
      <formula>NOT(ISERROR(SEARCH("4週8休以上",AO114)))</formula>
    </cfRule>
  </conditionalFormatting>
  <conditionalFormatting sqref="AO120:AO121 AO114:AO116">
    <cfRule type="containsText" dxfId="774" priority="257" operator="containsText" text="4週6休未満">
      <formula>NOT(ISERROR(SEARCH("4週6休未満",AO114)))</formula>
    </cfRule>
    <cfRule type="containsText" dxfId="773" priority="258" operator="containsText" text="4週6休以上4週7休未満">
      <formula>NOT(ISERROR(SEARCH("4週6休以上4週7休未満",AO114)))</formula>
    </cfRule>
  </conditionalFormatting>
  <conditionalFormatting sqref="AO122">
    <cfRule type="containsText" dxfId="772" priority="253" operator="containsText" text="4週6休未満">
      <formula>NOT(ISERROR(SEARCH("4週6休未満",AO122)))</formula>
    </cfRule>
    <cfRule type="containsText" dxfId="771" priority="254" operator="containsText" text="4週6休以上4週7休未満">
      <formula>NOT(ISERROR(SEARCH("4週6休以上4週7休未満",AO122)))</formula>
    </cfRule>
  </conditionalFormatting>
  <conditionalFormatting sqref="AO122">
    <cfRule type="containsText" dxfId="770" priority="255" operator="containsText" text="4週8休以上">
      <formula>NOT(ISERROR(SEARCH("4週8休以上",AO122)))</formula>
    </cfRule>
  </conditionalFormatting>
  <conditionalFormatting sqref="AO122">
    <cfRule type="containsText" dxfId="769" priority="256" operator="containsText" text="4週7休以上4週8休未満">
      <formula>NOT(ISERROR(SEARCH("4週7休以上4週8休未満",AO122)))</formula>
    </cfRule>
  </conditionalFormatting>
  <conditionalFormatting sqref="AO117:AO119">
    <cfRule type="containsText" dxfId="768" priority="252" operator="containsText" text="4週7休以上4週8休未満">
      <formula>NOT(ISERROR(SEARCH("4週7休以上4週8休未満",AO117)))</formula>
    </cfRule>
  </conditionalFormatting>
  <conditionalFormatting sqref="AO117:AO119">
    <cfRule type="containsText" dxfId="767" priority="251" operator="containsText" text="4週8休以上">
      <formula>NOT(ISERROR(SEARCH("4週8休以上",AO117)))</formula>
    </cfRule>
  </conditionalFormatting>
  <conditionalFormatting sqref="AO117:AO119">
    <cfRule type="containsText" dxfId="766" priority="249" operator="containsText" text="4週6休未満">
      <formula>NOT(ISERROR(SEARCH("4週6休未満",AO117)))</formula>
    </cfRule>
    <cfRule type="containsText" dxfId="765" priority="250" operator="containsText" text="4週6休以上4週7休未満">
      <formula>NOT(ISERROR(SEARCH("4週6休以上4週7休未満",AO117)))</formula>
    </cfRule>
  </conditionalFormatting>
  <conditionalFormatting sqref="AM122">
    <cfRule type="containsText" dxfId="764" priority="238" operator="containsText" text="4週6休未満">
      <formula>NOT(ISERROR(SEARCH("4週6休未満",AM122)))</formula>
    </cfRule>
    <cfRule type="containsText" dxfId="763" priority="239" operator="containsText" text="4週6休以上4週7休未満">
      <formula>NOT(ISERROR(SEARCH("4週6休以上4週7休未満",AM122)))</formula>
    </cfRule>
  </conditionalFormatting>
  <conditionalFormatting sqref="AK114:AL114 AL122 AL116:AM116 AK118:AL118 AL120:AM121 AL117 AN122 AL115 AN114 AL119">
    <cfRule type="containsText" dxfId="762" priority="242" operator="containsText" text="4週6休未満">
      <formula>NOT(ISERROR(SEARCH("4週6休未満",AK114)))</formula>
    </cfRule>
    <cfRule type="containsText" dxfId="761" priority="243" operator="containsText" text="4週6休以上4週7休未満">
      <formula>NOT(ISERROR(SEARCH("4週6休以上4週7休未満",AK114)))</formula>
    </cfRule>
  </conditionalFormatting>
  <conditionalFormatting sqref="AK114:AL114 AL117 AL116:AM116 AK118:AL118 AL120:AM121 AL115 AN114 AL119">
    <cfRule type="containsText" dxfId="760" priority="248" operator="containsText" text="4週7休以上4週8休未満">
      <formula>NOT(ISERROR(SEARCH("4週7休以上4週8休未満",AK114)))</formula>
    </cfRule>
  </conditionalFormatting>
  <conditionalFormatting sqref="AK114:AL114 AL116:AM116 AK118:AL118 AL120:AM121 AL117 AL115 AN114 AL119">
    <cfRule type="containsText" dxfId="759" priority="247" operator="containsText" text="4週8休以上">
      <formula>NOT(ISERROR(SEARCH("4週8休以上",AK114)))</formula>
    </cfRule>
  </conditionalFormatting>
  <conditionalFormatting sqref="AN122 AL122">
    <cfRule type="containsText" dxfId="758" priority="244" operator="containsText" text="4週8休以上">
      <formula>NOT(ISERROR(SEARCH("4週8休以上",AL122)))</formula>
    </cfRule>
    <cfRule type="containsText" dxfId="757" priority="245" operator="containsText" text="4週7休以上4週8休未満">
      <formula>NOT(ISERROR(SEARCH("4週7休以上4週8休未満",AL122)))</formula>
    </cfRule>
  </conditionalFormatting>
  <conditionalFormatting sqref="AN122">
    <cfRule type="containsText" dxfId="756" priority="246" operator="containsText" text="4週8休以上">
      <formula>NOT(ISERROR(SEARCH("4週8休以上",AN122)))</formula>
    </cfRule>
  </conditionalFormatting>
  <conditionalFormatting sqref="AM122">
    <cfRule type="containsText" dxfId="755" priority="240" operator="containsText" text="4週8休以上">
      <formula>NOT(ISERROR(SEARCH("4週8休以上",AM122)))</formula>
    </cfRule>
    <cfRule type="containsText" dxfId="754" priority="241" operator="containsText" text="4週7休以上4週8休未満">
      <formula>NOT(ISERROR(SEARCH("4週7休以上4週8休未満",AM122)))</formula>
    </cfRule>
  </conditionalFormatting>
  <conditionalFormatting sqref="AM114">
    <cfRule type="containsText" dxfId="753" priority="233" operator="containsText" text="4週7休以上4週8休未満">
      <formula>NOT(ISERROR(SEARCH("4週7休以上4週8休未満",AM114)))</formula>
    </cfRule>
  </conditionalFormatting>
  <conditionalFormatting sqref="AM114">
    <cfRule type="containsText" dxfId="752" priority="232" operator="containsText" text="4週8休以上">
      <formula>NOT(ISERROR(SEARCH("4週8休以上",AM114)))</formula>
    </cfRule>
  </conditionalFormatting>
  <conditionalFormatting sqref="AM114">
    <cfRule type="containsText" dxfId="751" priority="230" operator="containsText" text="4週6休未満">
      <formula>NOT(ISERROR(SEARCH("4週6休未満",AM114)))</formula>
    </cfRule>
    <cfRule type="containsText" dxfId="750" priority="231" operator="containsText" text="4週6休以上4週7休未満">
      <formula>NOT(ISERROR(SEARCH("4週6休以上4週7休未満",AM114)))</formula>
    </cfRule>
  </conditionalFormatting>
  <conditionalFormatting sqref="AM115">
    <cfRule type="containsText" dxfId="749" priority="229" operator="containsText" text="4週7休以上4週8休未満">
      <formula>NOT(ISERROR(SEARCH("4週7休以上4週8休未満",AM115)))</formula>
    </cfRule>
  </conditionalFormatting>
  <conditionalFormatting sqref="AM115">
    <cfRule type="containsText" dxfId="748" priority="228" operator="containsText" text="4週8休以上">
      <formula>NOT(ISERROR(SEARCH("4週8休以上",AM115)))</formula>
    </cfRule>
  </conditionalFormatting>
  <conditionalFormatting sqref="AM115">
    <cfRule type="containsText" dxfId="747" priority="226" operator="containsText" text="4週6休未満">
      <formula>NOT(ISERROR(SEARCH("4週6休未満",AM115)))</formula>
    </cfRule>
    <cfRule type="containsText" dxfId="746" priority="227" operator="containsText" text="4週6休以上4週7休未満">
      <formula>NOT(ISERROR(SEARCH("4週6休以上4週7休未満",AM115)))</formula>
    </cfRule>
  </conditionalFormatting>
  <conditionalFormatting sqref="AM118">
    <cfRule type="containsText" dxfId="745" priority="225" operator="containsText" text="4週7休以上4週8休未満">
      <formula>NOT(ISERROR(SEARCH("4週7休以上4週8休未満",AM118)))</formula>
    </cfRule>
  </conditionalFormatting>
  <conditionalFormatting sqref="AM118">
    <cfRule type="containsText" dxfId="744" priority="224" operator="containsText" text="4週8休以上">
      <formula>NOT(ISERROR(SEARCH("4週8休以上",AM118)))</formula>
    </cfRule>
  </conditionalFormatting>
  <conditionalFormatting sqref="AM118">
    <cfRule type="containsText" dxfId="743" priority="222" operator="containsText" text="4週6休未満">
      <formula>NOT(ISERROR(SEARCH("4週6休未満",AM118)))</formula>
    </cfRule>
    <cfRule type="containsText" dxfId="742" priority="223" operator="containsText" text="4週6休以上4週7休未満">
      <formula>NOT(ISERROR(SEARCH("4週6休以上4週7休未満",AM118)))</formula>
    </cfRule>
  </conditionalFormatting>
  <conditionalFormatting sqref="AM119">
    <cfRule type="containsText" dxfId="741" priority="221" operator="containsText" text="4週7休以上4週8休未満">
      <formula>NOT(ISERROR(SEARCH("4週7休以上4週8休未満",AM119)))</formula>
    </cfRule>
  </conditionalFormatting>
  <conditionalFormatting sqref="AM119">
    <cfRule type="containsText" dxfId="740" priority="220" operator="containsText" text="4週8休以上">
      <formula>NOT(ISERROR(SEARCH("4週8休以上",AM119)))</formula>
    </cfRule>
  </conditionalFormatting>
  <conditionalFormatting sqref="AM119">
    <cfRule type="containsText" dxfId="739" priority="218" operator="containsText" text="4週6休未満">
      <formula>NOT(ISERROR(SEARCH("4週6休未満",AM119)))</formula>
    </cfRule>
    <cfRule type="containsText" dxfId="738" priority="219" operator="containsText" text="4週6休以上4週7休未満">
      <formula>NOT(ISERROR(SEARCH("4週6休以上4週7休未満",AM119)))</formula>
    </cfRule>
  </conditionalFormatting>
  <conditionalFormatting sqref="AN115:AN116">
    <cfRule type="containsText" dxfId="737" priority="216" operator="containsText" text="4週7休以上4週8休未満">
      <formula>NOT(ISERROR(SEARCH("4週7休以上4週8休未満",AN115)))</formula>
    </cfRule>
  </conditionalFormatting>
  <conditionalFormatting sqref="AN115:AN116 AN120">
    <cfRule type="containsText" dxfId="736" priority="215" operator="containsText" text="4週8休以上">
      <formula>NOT(ISERROR(SEARCH("4週8休以上",AN115)))</formula>
    </cfRule>
  </conditionalFormatting>
  <conditionalFormatting sqref="AN115:AN116">
    <cfRule type="containsText" dxfId="735" priority="214" operator="containsText" text="4週6休以上4週7休未満">
      <formula>NOT(ISERROR(SEARCH("4週6休以上4週7休未満",AN115)))</formula>
    </cfRule>
  </conditionalFormatting>
  <conditionalFormatting sqref="AN120">
    <cfRule type="containsText" dxfId="734" priority="209" operator="containsText" text="4週6休未満">
      <formula>NOT(ISERROR(SEARCH("4週6休未満",AN120)))</formula>
    </cfRule>
    <cfRule type="containsText" dxfId="733" priority="210" operator="containsText" text="4週6休以上4週7休未満">
      <formula>NOT(ISERROR(SEARCH("4週6休以上4週7休未満",AN120)))</formula>
    </cfRule>
    <cfRule type="containsText" dxfId="732" priority="211" operator="containsText" text="4週8休以上">
      <formula>NOT(ISERROR(SEARCH("4週8休以上",AN120)))</formula>
    </cfRule>
    <cfRule type="containsText" dxfId="731" priority="212" operator="containsText" text="4週7休以上4週8休未満">
      <formula>NOT(ISERROR(SEARCH("4週7休以上4週8休未満",AN120)))</formula>
    </cfRule>
  </conditionalFormatting>
  <conditionalFormatting sqref="AN115:AN116">
    <cfRule type="containsText" dxfId="730" priority="213" operator="containsText" text="4週6休未満">
      <formula>NOT(ISERROR(SEARCH("4週6休未満",AN115)))</formula>
    </cfRule>
  </conditionalFormatting>
  <conditionalFormatting sqref="AN115:AN116">
    <cfRule type="containsText" dxfId="729" priority="217" operator="containsText" text="4週8休以上">
      <formula>NOT(ISERROR(SEARCH("4週8休以上",AN115)))</formula>
    </cfRule>
  </conditionalFormatting>
  <conditionalFormatting sqref="AN120">
    <cfRule type="containsText" dxfId="728" priority="200" operator="containsText" text="4週6休未満">
      <formula>NOT(ISERROR(SEARCH("4週6休未満",AN120)))</formula>
    </cfRule>
    <cfRule type="containsText" dxfId="727" priority="201" operator="containsText" text="4週6休以上4週7休未満">
      <formula>NOT(ISERROR(SEARCH("4週6休以上4週7休未満",AN120)))</formula>
    </cfRule>
  </conditionalFormatting>
  <conditionalFormatting sqref="AN118">
    <cfRule type="containsText" dxfId="726" priority="208" operator="containsText" text="4週7休以上4週8休未満">
      <formula>NOT(ISERROR(SEARCH("4週7休以上4週8休未満",AN118)))</formula>
    </cfRule>
  </conditionalFormatting>
  <conditionalFormatting sqref="AN118">
    <cfRule type="containsText" dxfId="725" priority="207" operator="containsText" text="4週8休以上">
      <formula>NOT(ISERROR(SEARCH("4週8休以上",AN118)))</formula>
    </cfRule>
  </conditionalFormatting>
  <conditionalFormatting sqref="AN118">
    <cfRule type="containsText" dxfId="724" priority="205" operator="containsText" text="4週6休未満">
      <formula>NOT(ISERROR(SEARCH("4週6休未満",AN118)))</formula>
    </cfRule>
    <cfRule type="containsText" dxfId="723" priority="206" operator="containsText" text="4週6休以上4週7休未満">
      <formula>NOT(ISERROR(SEARCH("4週6休以上4週7休未満",AN118)))</formula>
    </cfRule>
  </conditionalFormatting>
  <conditionalFormatting sqref="AN116">
    <cfRule type="containsText" dxfId="722" priority="203" operator="containsText" text="4週6休未満">
      <formula>NOT(ISERROR(SEARCH("4週6休未満",AN116)))</formula>
    </cfRule>
    <cfRule type="containsText" dxfId="721" priority="204" operator="containsText" text="4週6休以上4週7休未満">
      <formula>NOT(ISERROR(SEARCH("4週6休以上4週7休未満",AN116)))</formula>
    </cfRule>
  </conditionalFormatting>
  <conditionalFormatting sqref="AN120">
    <cfRule type="containsText" dxfId="720" priority="202" operator="containsText" text="4週7休以上4週8休未満">
      <formula>NOT(ISERROR(SEARCH("4週7休以上4週8休未満",AN120)))</formula>
    </cfRule>
  </conditionalFormatting>
  <conditionalFormatting sqref="AN120">
    <cfRule type="containsText" dxfId="719" priority="199" operator="containsText" text="4週7休以上4週8休未満">
      <formula>NOT(ISERROR(SEARCH("4週7休以上4週8休未満",AN120)))</formula>
    </cfRule>
  </conditionalFormatting>
  <conditionalFormatting sqref="AN120">
    <cfRule type="containsText" dxfId="718" priority="197" operator="containsText" text="4週6休未満">
      <formula>NOT(ISERROR(SEARCH("4週6休未満",AN120)))</formula>
    </cfRule>
    <cfRule type="containsText" dxfId="717" priority="198" operator="containsText" text="4週6休以上4週7休未満">
      <formula>NOT(ISERROR(SEARCH("4週6休以上4週7休未満",AN120)))</formula>
    </cfRule>
  </conditionalFormatting>
  <conditionalFormatting sqref="AN116 AN120">
    <cfRule type="containsText" dxfId="716" priority="196" operator="containsText" text="未達成">
      <formula>NOT(ISERROR(SEARCH("未達成",AN116)))</formula>
    </cfRule>
  </conditionalFormatting>
  <conditionalFormatting sqref="AN119">
    <cfRule type="containsText" dxfId="715" priority="194" operator="containsText" text="4週7休以上4週8休未満">
      <formula>NOT(ISERROR(SEARCH("4週7休以上4週8休未満",AN119)))</formula>
    </cfRule>
  </conditionalFormatting>
  <conditionalFormatting sqref="AN119">
    <cfRule type="containsText" dxfId="714" priority="193" operator="containsText" text="4週8休以上">
      <formula>NOT(ISERROR(SEARCH("4週8休以上",AN119)))</formula>
    </cfRule>
  </conditionalFormatting>
  <conditionalFormatting sqref="AN119">
    <cfRule type="containsText" dxfId="713" priority="192" operator="containsText" text="4週6休以上4週7休未満">
      <formula>NOT(ISERROR(SEARCH("4週6休以上4週7休未満",AN119)))</formula>
    </cfRule>
  </conditionalFormatting>
  <conditionalFormatting sqref="AN119">
    <cfRule type="containsText" dxfId="712" priority="191" operator="containsText" text="4週6休未満">
      <formula>NOT(ISERROR(SEARCH("4週6休未満",AN119)))</formula>
    </cfRule>
  </conditionalFormatting>
  <conditionalFormatting sqref="AN119">
    <cfRule type="containsText" dxfId="711" priority="195" operator="containsText" text="4週8休以上">
      <formula>NOT(ISERROR(SEARCH("4週8休以上",AN119)))</formula>
    </cfRule>
  </conditionalFormatting>
  <conditionalFormatting sqref="AM122">
    <cfRule type="containsText" dxfId="710" priority="190" operator="containsText" text="未達成">
      <formula>NOT(ISERROR(SEARCH("未達成",AM122)))</formula>
    </cfRule>
  </conditionalFormatting>
  <conditionalFormatting sqref="C120:AG121">
    <cfRule type="containsText" dxfId="709" priority="188" operator="containsText" text="日">
      <formula>NOT(ISERROR(SEARCH("日",C120)))</formula>
    </cfRule>
    <cfRule type="containsText" dxfId="708" priority="189" operator="containsText" text="土">
      <formula>NOT(ISERROR(SEARCH("土",C120)))</formula>
    </cfRule>
  </conditionalFormatting>
  <conditionalFormatting sqref="C122:AG122">
    <cfRule type="containsText" dxfId="707" priority="186" operator="containsText" text="日">
      <formula>NOT(ISERROR(SEARCH("日",C122)))</formula>
    </cfRule>
    <cfRule type="containsText" dxfId="706" priority="187" operator="containsText" text="土">
      <formula>NOT(ISERROR(SEARCH("土",C122)))</formula>
    </cfRule>
  </conditionalFormatting>
  <conditionalFormatting sqref="C124:AG124 C126:AG126 D125:AG125">
    <cfRule type="containsText" dxfId="705" priority="182" operator="containsText" text="日">
      <formula>NOT(ISERROR(SEARCH("日",C124)))</formula>
    </cfRule>
    <cfRule type="containsText" dxfId="704" priority="183" operator="containsText" text="土">
      <formula>NOT(ISERROR(SEARCH("土",C124)))</formula>
    </cfRule>
  </conditionalFormatting>
  <conditionalFormatting sqref="AO130:AO131 AO124:AO126">
    <cfRule type="containsText" dxfId="703" priority="185" operator="containsText" text="4週7休以上4週8休未満">
      <formula>NOT(ISERROR(SEARCH("4週7休以上4週8休未満",AO124)))</formula>
    </cfRule>
  </conditionalFormatting>
  <conditionalFormatting sqref="AO130:AO131 AO124:AO126">
    <cfRule type="containsText" dxfId="702" priority="184" operator="containsText" text="4週8休以上">
      <formula>NOT(ISERROR(SEARCH("4週8休以上",AO124)))</formula>
    </cfRule>
  </conditionalFormatting>
  <conditionalFormatting sqref="AO130:AO131 AO124:AO126">
    <cfRule type="containsText" dxfId="701" priority="180" operator="containsText" text="4週6休未満">
      <formula>NOT(ISERROR(SEARCH("4週6休未満",AO124)))</formula>
    </cfRule>
    <cfRule type="containsText" dxfId="700" priority="181" operator="containsText" text="4週6休以上4週7休未満">
      <formula>NOT(ISERROR(SEARCH("4週6休以上4週7休未満",AO124)))</formula>
    </cfRule>
  </conditionalFormatting>
  <conditionalFormatting sqref="AO132">
    <cfRule type="containsText" dxfId="699" priority="176" operator="containsText" text="4週6休未満">
      <formula>NOT(ISERROR(SEARCH("4週6休未満",AO132)))</formula>
    </cfRule>
    <cfRule type="containsText" dxfId="698" priority="177" operator="containsText" text="4週6休以上4週7休未満">
      <formula>NOT(ISERROR(SEARCH("4週6休以上4週7休未満",AO132)))</formula>
    </cfRule>
  </conditionalFormatting>
  <conditionalFormatting sqref="AO132">
    <cfRule type="containsText" dxfId="697" priority="178" operator="containsText" text="4週8休以上">
      <formula>NOT(ISERROR(SEARCH("4週8休以上",AO132)))</formula>
    </cfRule>
  </conditionalFormatting>
  <conditionalFormatting sqref="AO132">
    <cfRule type="containsText" dxfId="696" priority="179" operator="containsText" text="4週7休以上4週8休未満">
      <formula>NOT(ISERROR(SEARCH("4週7休以上4週8休未満",AO132)))</formula>
    </cfRule>
  </conditionalFormatting>
  <conditionalFormatting sqref="AO127:AO129">
    <cfRule type="containsText" dxfId="695" priority="175" operator="containsText" text="4週7休以上4週8休未満">
      <formula>NOT(ISERROR(SEARCH("4週7休以上4週8休未満",AO127)))</formula>
    </cfRule>
  </conditionalFormatting>
  <conditionalFormatting sqref="AO127:AO129">
    <cfRule type="containsText" dxfId="694" priority="174" operator="containsText" text="4週8休以上">
      <formula>NOT(ISERROR(SEARCH("4週8休以上",AO127)))</formula>
    </cfRule>
  </conditionalFormatting>
  <conditionalFormatting sqref="AO127:AO129">
    <cfRule type="containsText" dxfId="693" priority="172" operator="containsText" text="4週6休未満">
      <formula>NOT(ISERROR(SEARCH("4週6休未満",AO127)))</formula>
    </cfRule>
    <cfRule type="containsText" dxfId="692" priority="173" operator="containsText" text="4週6休以上4週7休未満">
      <formula>NOT(ISERROR(SEARCH("4週6休以上4週7休未満",AO127)))</formula>
    </cfRule>
  </conditionalFormatting>
  <conditionalFormatting sqref="AM132">
    <cfRule type="containsText" dxfId="691" priority="161" operator="containsText" text="4週6休未満">
      <formula>NOT(ISERROR(SEARCH("4週6休未満",AM132)))</formula>
    </cfRule>
    <cfRule type="containsText" dxfId="690" priority="162" operator="containsText" text="4週6休以上4週7休未満">
      <formula>NOT(ISERROR(SEARCH("4週6休以上4週7休未満",AM132)))</formula>
    </cfRule>
  </conditionalFormatting>
  <conditionalFormatting sqref="AK124:AL124 AL132 AL126:AM126 AK128:AL128 AL130:AM131 AL127 AN132 AL125 AN124 AL129">
    <cfRule type="containsText" dxfId="689" priority="165" operator="containsText" text="4週6休未満">
      <formula>NOT(ISERROR(SEARCH("4週6休未満",AK124)))</formula>
    </cfRule>
    <cfRule type="containsText" dxfId="688" priority="166" operator="containsText" text="4週6休以上4週7休未満">
      <formula>NOT(ISERROR(SEARCH("4週6休以上4週7休未満",AK124)))</formula>
    </cfRule>
  </conditionalFormatting>
  <conditionalFormatting sqref="AK124:AL124 AL127 AL126:AM126 AK128:AL128 AL130:AM131 AL125 AN124 AL129">
    <cfRule type="containsText" dxfId="687" priority="171" operator="containsText" text="4週7休以上4週8休未満">
      <formula>NOT(ISERROR(SEARCH("4週7休以上4週8休未満",AK124)))</formula>
    </cfRule>
  </conditionalFormatting>
  <conditionalFormatting sqref="AK124:AL124 AL126:AM126 AK128:AL128 AL130:AM131 AL127 AL125 AN124 AL129">
    <cfRule type="containsText" dxfId="686" priority="170" operator="containsText" text="4週8休以上">
      <formula>NOT(ISERROR(SEARCH("4週8休以上",AK124)))</formula>
    </cfRule>
  </conditionalFormatting>
  <conditionalFormatting sqref="AN132 AL132">
    <cfRule type="containsText" dxfId="685" priority="167" operator="containsText" text="4週8休以上">
      <formula>NOT(ISERROR(SEARCH("4週8休以上",AL132)))</formula>
    </cfRule>
    <cfRule type="containsText" dxfId="684" priority="168" operator="containsText" text="4週7休以上4週8休未満">
      <formula>NOT(ISERROR(SEARCH("4週7休以上4週8休未満",AL132)))</formula>
    </cfRule>
  </conditionalFormatting>
  <conditionalFormatting sqref="AN132">
    <cfRule type="containsText" dxfId="683" priority="169" operator="containsText" text="4週8休以上">
      <formula>NOT(ISERROR(SEARCH("4週8休以上",AN132)))</formula>
    </cfRule>
  </conditionalFormatting>
  <conditionalFormatting sqref="AM132">
    <cfRule type="containsText" dxfId="682" priority="163" operator="containsText" text="4週8休以上">
      <formula>NOT(ISERROR(SEARCH("4週8休以上",AM132)))</formula>
    </cfRule>
    <cfRule type="containsText" dxfId="681" priority="164" operator="containsText" text="4週7休以上4週8休未満">
      <formula>NOT(ISERROR(SEARCH("4週7休以上4週8休未満",AM132)))</formula>
    </cfRule>
  </conditionalFormatting>
  <conditionalFormatting sqref="AM124">
    <cfRule type="containsText" dxfId="680" priority="156" operator="containsText" text="4週7休以上4週8休未満">
      <formula>NOT(ISERROR(SEARCH("4週7休以上4週8休未満",AM124)))</formula>
    </cfRule>
  </conditionalFormatting>
  <conditionalFormatting sqref="AM124">
    <cfRule type="containsText" dxfId="679" priority="155" operator="containsText" text="4週8休以上">
      <formula>NOT(ISERROR(SEARCH("4週8休以上",AM124)))</formula>
    </cfRule>
  </conditionalFormatting>
  <conditionalFormatting sqref="AM124">
    <cfRule type="containsText" dxfId="678" priority="153" operator="containsText" text="4週6休未満">
      <formula>NOT(ISERROR(SEARCH("4週6休未満",AM124)))</formula>
    </cfRule>
    <cfRule type="containsText" dxfId="677" priority="154" operator="containsText" text="4週6休以上4週7休未満">
      <formula>NOT(ISERROR(SEARCH("4週6休以上4週7休未満",AM124)))</formula>
    </cfRule>
  </conditionalFormatting>
  <conditionalFormatting sqref="AM125">
    <cfRule type="containsText" dxfId="676" priority="152" operator="containsText" text="4週7休以上4週8休未満">
      <formula>NOT(ISERROR(SEARCH("4週7休以上4週8休未満",AM125)))</formula>
    </cfRule>
  </conditionalFormatting>
  <conditionalFormatting sqref="AM125">
    <cfRule type="containsText" dxfId="675" priority="151" operator="containsText" text="4週8休以上">
      <formula>NOT(ISERROR(SEARCH("4週8休以上",AM125)))</formula>
    </cfRule>
  </conditionalFormatting>
  <conditionalFormatting sqref="AM125">
    <cfRule type="containsText" dxfId="674" priority="149" operator="containsText" text="4週6休未満">
      <formula>NOT(ISERROR(SEARCH("4週6休未満",AM125)))</formula>
    </cfRule>
    <cfRule type="containsText" dxfId="673" priority="150" operator="containsText" text="4週6休以上4週7休未満">
      <formula>NOT(ISERROR(SEARCH("4週6休以上4週7休未満",AM125)))</formula>
    </cfRule>
  </conditionalFormatting>
  <conditionalFormatting sqref="AM128">
    <cfRule type="containsText" dxfId="672" priority="148" operator="containsText" text="4週7休以上4週8休未満">
      <formula>NOT(ISERROR(SEARCH("4週7休以上4週8休未満",AM128)))</formula>
    </cfRule>
  </conditionalFormatting>
  <conditionalFormatting sqref="AM128">
    <cfRule type="containsText" dxfId="671" priority="147" operator="containsText" text="4週8休以上">
      <formula>NOT(ISERROR(SEARCH("4週8休以上",AM128)))</formula>
    </cfRule>
  </conditionalFormatting>
  <conditionalFormatting sqref="AM128">
    <cfRule type="containsText" dxfId="670" priority="145" operator="containsText" text="4週6休未満">
      <formula>NOT(ISERROR(SEARCH("4週6休未満",AM128)))</formula>
    </cfRule>
    <cfRule type="containsText" dxfId="669" priority="146" operator="containsText" text="4週6休以上4週7休未満">
      <formula>NOT(ISERROR(SEARCH("4週6休以上4週7休未満",AM128)))</formula>
    </cfRule>
  </conditionalFormatting>
  <conditionalFormatting sqref="AM129">
    <cfRule type="containsText" dxfId="668" priority="144" operator="containsText" text="4週7休以上4週8休未満">
      <formula>NOT(ISERROR(SEARCH("4週7休以上4週8休未満",AM129)))</formula>
    </cfRule>
  </conditionalFormatting>
  <conditionalFormatting sqref="AM129">
    <cfRule type="containsText" dxfId="667" priority="143" operator="containsText" text="4週8休以上">
      <formula>NOT(ISERROR(SEARCH("4週8休以上",AM129)))</formula>
    </cfRule>
  </conditionalFormatting>
  <conditionalFormatting sqref="AM129">
    <cfRule type="containsText" dxfId="666" priority="141" operator="containsText" text="4週6休未満">
      <formula>NOT(ISERROR(SEARCH("4週6休未満",AM129)))</formula>
    </cfRule>
    <cfRule type="containsText" dxfId="665" priority="142" operator="containsText" text="4週6休以上4週7休未満">
      <formula>NOT(ISERROR(SEARCH("4週6休以上4週7休未満",AM129)))</formula>
    </cfRule>
  </conditionalFormatting>
  <conditionalFormatting sqref="AN125:AN126">
    <cfRule type="containsText" dxfId="664" priority="139" operator="containsText" text="4週7休以上4週8休未満">
      <formula>NOT(ISERROR(SEARCH("4週7休以上4週8休未満",AN125)))</formula>
    </cfRule>
  </conditionalFormatting>
  <conditionalFormatting sqref="AN125:AN126 AN130">
    <cfRule type="containsText" dxfId="663" priority="138" operator="containsText" text="4週8休以上">
      <formula>NOT(ISERROR(SEARCH("4週8休以上",AN125)))</formula>
    </cfRule>
  </conditionalFormatting>
  <conditionalFormatting sqref="AN125:AN126">
    <cfRule type="containsText" dxfId="662" priority="137" operator="containsText" text="4週6休以上4週7休未満">
      <formula>NOT(ISERROR(SEARCH("4週6休以上4週7休未満",AN125)))</formula>
    </cfRule>
  </conditionalFormatting>
  <conditionalFormatting sqref="AN130">
    <cfRule type="containsText" dxfId="661" priority="132" operator="containsText" text="4週6休未満">
      <formula>NOT(ISERROR(SEARCH("4週6休未満",AN130)))</formula>
    </cfRule>
    <cfRule type="containsText" dxfId="660" priority="133" operator="containsText" text="4週6休以上4週7休未満">
      <formula>NOT(ISERROR(SEARCH("4週6休以上4週7休未満",AN130)))</formula>
    </cfRule>
    <cfRule type="containsText" dxfId="659" priority="134" operator="containsText" text="4週8休以上">
      <formula>NOT(ISERROR(SEARCH("4週8休以上",AN130)))</formula>
    </cfRule>
    <cfRule type="containsText" dxfId="658" priority="135" operator="containsText" text="4週7休以上4週8休未満">
      <formula>NOT(ISERROR(SEARCH("4週7休以上4週8休未満",AN130)))</formula>
    </cfRule>
  </conditionalFormatting>
  <conditionalFormatting sqref="AN125:AN126">
    <cfRule type="containsText" dxfId="657" priority="136" operator="containsText" text="4週6休未満">
      <formula>NOT(ISERROR(SEARCH("4週6休未満",AN125)))</formula>
    </cfRule>
  </conditionalFormatting>
  <conditionalFormatting sqref="AN125:AN126">
    <cfRule type="containsText" dxfId="656" priority="140" operator="containsText" text="4週8休以上">
      <formula>NOT(ISERROR(SEARCH("4週8休以上",AN125)))</formula>
    </cfRule>
  </conditionalFormatting>
  <conditionalFormatting sqref="AN130">
    <cfRule type="containsText" dxfId="655" priority="123" operator="containsText" text="4週6休未満">
      <formula>NOT(ISERROR(SEARCH("4週6休未満",AN130)))</formula>
    </cfRule>
    <cfRule type="containsText" dxfId="654" priority="124" operator="containsText" text="4週6休以上4週7休未満">
      <formula>NOT(ISERROR(SEARCH("4週6休以上4週7休未満",AN130)))</formula>
    </cfRule>
  </conditionalFormatting>
  <conditionalFormatting sqref="AN128">
    <cfRule type="containsText" dxfId="653" priority="131" operator="containsText" text="4週7休以上4週8休未満">
      <formula>NOT(ISERROR(SEARCH("4週7休以上4週8休未満",AN128)))</formula>
    </cfRule>
  </conditionalFormatting>
  <conditionalFormatting sqref="AN128">
    <cfRule type="containsText" dxfId="652" priority="130" operator="containsText" text="4週8休以上">
      <formula>NOT(ISERROR(SEARCH("4週8休以上",AN128)))</formula>
    </cfRule>
  </conditionalFormatting>
  <conditionalFormatting sqref="AN128">
    <cfRule type="containsText" dxfId="651" priority="128" operator="containsText" text="4週6休未満">
      <formula>NOT(ISERROR(SEARCH("4週6休未満",AN128)))</formula>
    </cfRule>
    <cfRule type="containsText" dxfId="650" priority="129" operator="containsText" text="4週6休以上4週7休未満">
      <formula>NOT(ISERROR(SEARCH("4週6休以上4週7休未満",AN128)))</formula>
    </cfRule>
  </conditionalFormatting>
  <conditionalFormatting sqref="AN126">
    <cfRule type="containsText" dxfId="649" priority="126" operator="containsText" text="4週6休未満">
      <formula>NOT(ISERROR(SEARCH("4週6休未満",AN126)))</formula>
    </cfRule>
    <cfRule type="containsText" dxfId="648" priority="127" operator="containsText" text="4週6休以上4週7休未満">
      <formula>NOT(ISERROR(SEARCH("4週6休以上4週7休未満",AN126)))</formula>
    </cfRule>
  </conditionalFormatting>
  <conditionalFormatting sqref="AN130">
    <cfRule type="containsText" dxfId="647" priority="125" operator="containsText" text="4週7休以上4週8休未満">
      <formula>NOT(ISERROR(SEARCH("4週7休以上4週8休未満",AN130)))</formula>
    </cfRule>
  </conditionalFormatting>
  <conditionalFormatting sqref="AN130">
    <cfRule type="containsText" dxfId="646" priority="122" operator="containsText" text="4週7休以上4週8休未満">
      <formula>NOT(ISERROR(SEARCH("4週7休以上4週8休未満",AN130)))</formula>
    </cfRule>
  </conditionalFormatting>
  <conditionalFormatting sqref="AN130">
    <cfRule type="containsText" dxfId="645" priority="120" operator="containsText" text="4週6休未満">
      <formula>NOT(ISERROR(SEARCH("4週6休未満",AN130)))</formula>
    </cfRule>
    <cfRule type="containsText" dxfId="644" priority="121" operator="containsText" text="4週6休以上4週7休未満">
      <formula>NOT(ISERROR(SEARCH("4週6休以上4週7休未満",AN130)))</formula>
    </cfRule>
  </conditionalFormatting>
  <conditionalFormatting sqref="AN126 AN130">
    <cfRule type="containsText" dxfId="643" priority="119" operator="containsText" text="未達成">
      <formula>NOT(ISERROR(SEARCH("未達成",AN126)))</formula>
    </cfRule>
  </conditionalFormatting>
  <conditionalFormatting sqref="AN129">
    <cfRule type="containsText" dxfId="642" priority="117" operator="containsText" text="4週7休以上4週8休未満">
      <formula>NOT(ISERROR(SEARCH("4週7休以上4週8休未満",AN129)))</formula>
    </cfRule>
  </conditionalFormatting>
  <conditionalFormatting sqref="AN129">
    <cfRule type="containsText" dxfId="641" priority="116" operator="containsText" text="4週8休以上">
      <formula>NOT(ISERROR(SEARCH("4週8休以上",AN129)))</formula>
    </cfRule>
  </conditionalFormatting>
  <conditionalFormatting sqref="AN129">
    <cfRule type="containsText" dxfId="640" priority="115" operator="containsText" text="4週6休以上4週7休未満">
      <formula>NOT(ISERROR(SEARCH("4週6休以上4週7休未満",AN129)))</formula>
    </cfRule>
  </conditionalFormatting>
  <conditionalFormatting sqref="AN129">
    <cfRule type="containsText" dxfId="639" priority="114" operator="containsText" text="4週6休未満">
      <formula>NOT(ISERROR(SEARCH("4週6休未満",AN129)))</formula>
    </cfRule>
  </conditionalFormatting>
  <conditionalFormatting sqref="AN129">
    <cfRule type="containsText" dxfId="638" priority="118" operator="containsText" text="4週8休以上">
      <formula>NOT(ISERROR(SEARCH("4週8休以上",AN129)))</formula>
    </cfRule>
  </conditionalFormatting>
  <conditionalFormatting sqref="AM132">
    <cfRule type="containsText" dxfId="637" priority="113" operator="containsText" text="未達成">
      <formula>NOT(ISERROR(SEARCH("未達成",AM132)))</formula>
    </cfRule>
  </conditionalFormatting>
  <conditionalFormatting sqref="C130:AG131">
    <cfRule type="containsText" dxfId="636" priority="111" operator="containsText" text="日">
      <formula>NOT(ISERROR(SEARCH("日",C130)))</formula>
    </cfRule>
    <cfRule type="containsText" dxfId="635" priority="112" operator="containsText" text="土">
      <formula>NOT(ISERROR(SEARCH("土",C130)))</formula>
    </cfRule>
  </conditionalFormatting>
  <conditionalFormatting sqref="C132:AG132">
    <cfRule type="containsText" dxfId="634" priority="109" operator="containsText" text="日">
      <formula>NOT(ISERROR(SEARCH("日",C132)))</formula>
    </cfRule>
    <cfRule type="containsText" dxfId="633" priority="110" operator="containsText" text="土">
      <formula>NOT(ISERROR(SEARCH("土",C132)))</formula>
    </cfRule>
  </conditionalFormatting>
  <conditionalFormatting sqref="C34">
    <cfRule type="containsText" dxfId="588" priority="63" operator="containsText" text="日">
      <formula>NOT(ISERROR(SEARCH("日",C34)))</formula>
    </cfRule>
    <cfRule type="containsText" dxfId="587" priority="64" operator="containsText" text="土">
      <formula>NOT(ISERROR(SEARCH("土",C34)))</formula>
    </cfRule>
  </conditionalFormatting>
  <conditionalFormatting sqref="C45">
    <cfRule type="containsText" dxfId="586" priority="61" operator="containsText" text="日">
      <formula>NOT(ISERROR(SEARCH("日",C45)))</formula>
    </cfRule>
    <cfRule type="containsText" dxfId="585" priority="62" operator="containsText" text="土">
      <formula>NOT(ISERROR(SEARCH("土",C45)))</formula>
    </cfRule>
  </conditionalFormatting>
  <conditionalFormatting sqref="C55">
    <cfRule type="containsText" dxfId="584" priority="59" operator="containsText" text="日">
      <formula>NOT(ISERROR(SEARCH("日",C55)))</formula>
    </cfRule>
    <cfRule type="containsText" dxfId="583" priority="60" operator="containsText" text="土">
      <formula>NOT(ISERROR(SEARCH("土",C55)))</formula>
    </cfRule>
  </conditionalFormatting>
  <conditionalFormatting sqref="C65">
    <cfRule type="containsText" dxfId="582" priority="57" operator="containsText" text="日">
      <formula>NOT(ISERROR(SEARCH("日",C65)))</formula>
    </cfRule>
    <cfRule type="containsText" dxfId="581" priority="58" operator="containsText" text="土">
      <formula>NOT(ISERROR(SEARCH("土",C65)))</formula>
    </cfRule>
  </conditionalFormatting>
  <conditionalFormatting sqref="C75">
    <cfRule type="containsText" dxfId="580" priority="55" operator="containsText" text="日">
      <formula>NOT(ISERROR(SEARCH("日",C75)))</formula>
    </cfRule>
    <cfRule type="containsText" dxfId="579" priority="56" operator="containsText" text="土">
      <formula>NOT(ISERROR(SEARCH("土",C75)))</formula>
    </cfRule>
  </conditionalFormatting>
  <conditionalFormatting sqref="C85">
    <cfRule type="containsText" dxfId="578" priority="53" operator="containsText" text="日">
      <formula>NOT(ISERROR(SEARCH("日",C85)))</formula>
    </cfRule>
    <cfRule type="containsText" dxfId="577" priority="54" operator="containsText" text="土">
      <formula>NOT(ISERROR(SEARCH("土",C85)))</formula>
    </cfRule>
  </conditionalFormatting>
  <conditionalFormatting sqref="C95">
    <cfRule type="containsText" dxfId="576" priority="51" operator="containsText" text="日">
      <formula>NOT(ISERROR(SEARCH("日",C95)))</formula>
    </cfRule>
    <cfRule type="containsText" dxfId="575" priority="52" operator="containsText" text="土">
      <formula>NOT(ISERROR(SEARCH("土",C95)))</formula>
    </cfRule>
  </conditionalFormatting>
  <conditionalFormatting sqref="C105">
    <cfRule type="containsText" dxfId="574" priority="49" operator="containsText" text="日">
      <formula>NOT(ISERROR(SEARCH("日",C105)))</formula>
    </cfRule>
    <cfRule type="containsText" dxfId="573" priority="50" operator="containsText" text="土">
      <formula>NOT(ISERROR(SEARCH("土",C105)))</formula>
    </cfRule>
  </conditionalFormatting>
  <conditionalFormatting sqref="C115">
    <cfRule type="containsText" dxfId="572" priority="47" operator="containsText" text="日">
      <formula>NOT(ISERROR(SEARCH("日",C115)))</formula>
    </cfRule>
    <cfRule type="containsText" dxfId="571" priority="48" operator="containsText" text="土">
      <formula>NOT(ISERROR(SEARCH("土",C115)))</formula>
    </cfRule>
  </conditionalFormatting>
  <conditionalFormatting sqref="AM27">
    <cfRule type="containsText" dxfId="43" priority="44" operator="containsText" text="4週7休以上4週8休未満">
      <formula>NOT(ISERROR(SEARCH("4週7休以上4週8休未満",AM27)))</formula>
    </cfRule>
  </conditionalFormatting>
  <conditionalFormatting sqref="AM27">
    <cfRule type="containsText" dxfId="42" priority="43" operator="containsText" text="4週8休以上">
      <formula>NOT(ISERROR(SEARCH("4週8休以上",AM27)))</formula>
    </cfRule>
  </conditionalFormatting>
  <conditionalFormatting sqref="AM27">
    <cfRule type="containsText" dxfId="41" priority="41" operator="containsText" text="4週6休未満">
      <formula>NOT(ISERROR(SEARCH("4週6休未満",AM27)))</formula>
    </cfRule>
    <cfRule type="containsText" dxfId="40" priority="42" operator="containsText" text="4週6休以上4週7休未満">
      <formula>NOT(ISERROR(SEARCH("4週6休以上4週7休未満",AM27)))</formula>
    </cfRule>
  </conditionalFormatting>
  <conditionalFormatting sqref="AM37">
    <cfRule type="containsText" dxfId="39" priority="40" operator="containsText" text="4週7休以上4週8休未満">
      <formula>NOT(ISERROR(SEARCH("4週7休以上4週8休未満",AM37)))</formula>
    </cfRule>
  </conditionalFormatting>
  <conditionalFormatting sqref="AM37">
    <cfRule type="containsText" dxfId="38" priority="39" operator="containsText" text="4週8休以上">
      <formula>NOT(ISERROR(SEARCH("4週8休以上",AM37)))</formula>
    </cfRule>
  </conditionalFormatting>
  <conditionalFormatting sqref="AM37">
    <cfRule type="containsText" dxfId="37" priority="37" operator="containsText" text="4週6休未満">
      <formula>NOT(ISERROR(SEARCH("4週6休未満",AM37)))</formula>
    </cfRule>
    <cfRule type="containsText" dxfId="36" priority="38" operator="containsText" text="4週6休以上4週7休未満">
      <formula>NOT(ISERROR(SEARCH("4週6休以上4週7休未満",AM37)))</formula>
    </cfRule>
  </conditionalFormatting>
  <conditionalFormatting sqref="AM47">
    <cfRule type="containsText" dxfId="35" priority="36" operator="containsText" text="4週7休以上4週8休未満">
      <formula>NOT(ISERROR(SEARCH("4週7休以上4週8休未満",AM47)))</formula>
    </cfRule>
  </conditionalFormatting>
  <conditionalFormatting sqref="AM47">
    <cfRule type="containsText" dxfId="34" priority="35" operator="containsText" text="4週8休以上">
      <formula>NOT(ISERROR(SEARCH("4週8休以上",AM47)))</formula>
    </cfRule>
  </conditionalFormatting>
  <conditionalFormatting sqref="AM47">
    <cfRule type="containsText" dxfId="33" priority="33" operator="containsText" text="4週6休未満">
      <formula>NOT(ISERROR(SEARCH("4週6休未満",AM47)))</formula>
    </cfRule>
    <cfRule type="containsText" dxfId="32" priority="34" operator="containsText" text="4週6休以上4週7休未満">
      <formula>NOT(ISERROR(SEARCH("4週6休以上4週7休未満",AM47)))</formula>
    </cfRule>
  </conditionalFormatting>
  <conditionalFormatting sqref="AM57">
    <cfRule type="containsText" dxfId="31" priority="32" operator="containsText" text="4週7休以上4週8休未満">
      <formula>NOT(ISERROR(SEARCH("4週7休以上4週8休未満",AM57)))</formula>
    </cfRule>
  </conditionalFormatting>
  <conditionalFormatting sqref="AM57">
    <cfRule type="containsText" dxfId="30" priority="31" operator="containsText" text="4週8休以上">
      <formula>NOT(ISERROR(SEARCH("4週8休以上",AM57)))</formula>
    </cfRule>
  </conditionalFormatting>
  <conditionalFormatting sqref="AM57">
    <cfRule type="containsText" dxfId="29" priority="29" operator="containsText" text="4週6休未満">
      <formula>NOT(ISERROR(SEARCH("4週6休未満",AM57)))</formula>
    </cfRule>
    <cfRule type="containsText" dxfId="28" priority="30" operator="containsText" text="4週6休以上4週7休未満">
      <formula>NOT(ISERROR(SEARCH("4週6休以上4週7休未満",AM57)))</formula>
    </cfRule>
  </conditionalFormatting>
  <conditionalFormatting sqref="AM67">
    <cfRule type="containsText" dxfId="27" priority="28" operator="containsText" text="4週7休以上4週8休未満">
      <formula>NOT(ISERROR(SEARCH("4週7休以上4週8休未満",AM67)))</formula>
    </cfRule>
  </conditionalFormatting>
  <conditionalFormatting sqref="AM67">
    <cfRule type="containsText" dxfId="26" priority="27" operator="containsText" text="4週8休以上">
      <formula>NOT(ISERROR(SEARCH("4週8休以上",AM67)))</formula>
    </cfRule>
  </conditionalFormatting>
  <conditionalFormatting sqref="AM67">
    <cfRule type="containsText" dxfId="25" priority="25" operator="containsText" text="4週6休未満">
      <formula>NOT(ISERROR(SEARCH("4週6休未満",AM67)))</formula>
    </cfRule>
    <cfRule type="containsText" dxfId="24" priority="26" operator="containsText" text="4週6休以上4週7休未満">
      <formula>NOT(ISERROR(SEARCH("4週6休以上4週7休未満",AM67)))</formula>
    </cfRule>
  </conditionalFormatting>
  <conditionalFormatting sqref="AM77">
    <cfRule type="containsText" dxfId="23" priority="24" operator="containsText" text="4週7休以上4週8休未満">
      <formula>NOT(ISERROR(SEARCH("4週7休以上4週8休未満",AM77)))</formula>
    </cfRule>
  </conditionalFormatting>
  <conditionalFormatting sqref="AM77">
    <cfRule type="containsText" dxfId="22" priority="23" operator="containsText" text="4週8休以上">
      <formula>NOT(ISERROR(SEARCH("4週8休以上",AM77)))</formula>
    </cfRule>
  </conditionalFormatting>
  <conditionalFormatting sqref="AM77">
    <cfRule type="containsText" dxfId="21" priority="21" operator="containsText" text="4週6休未満">
      <formula>NOT(ISERROR(SEARCH("4週6休未満",AM77)))</formula>
    </cfRule>
    <cfRule type="containsText" dxfId="20" priority="22" operator="containsText" text="4週6休以上4週7休未満">
      <formula>NOT(ISERROR(SEARCH("4週6休以上4週7休未満",AM77)))</formula>
    </cfRule>
  </conditionalFormatting>
  <conditionalFormatting sqref="AM87">
    <cfRule type="containsText" dxfId="19" priority="20" operator="containsText" text="4週7休以上4週8休未満">
      <formula>NOT(ISERROR(SEARCH("4週7休以上4週8休未満",AM87)))</formula>
    </cfRule>
  </conditionalFormatting>
  <conditionalFormatting sqref="AM87">
    <cfRule type="containsText" dxfId="18" priority="19" operator="containsText" text="4週8休以上">
      <formula>NOT(ISERROR(SEARCH("4週8休以上",AM87)))</formula>
    </cfRule>
  </conditionalFormatting>
  <conditionalFormatting sqref="AM87">
    <cfRule type="containsText" dxfId="17" priority="17" operator="containsText" text="4週6休未満">
      <formula>NOT(ISERROR(SEARCH("4週6休未満",AM87)))</formula>
    </cfRule>
    <cfRule type="containsText" dxfId="16" priority="18" operator="containsText" text="4週6休以上4週7休未満">
      <formula>NOT(ISERROR(SEARCH("4週6休以上4週7休未満",AM87)))</formula>
    </cfRule>
  </conditionalFormatting>
  <conditionalFormatting sqref="AM97">
    <cfRule type="containsText" dxfId="15" priority="16" operator="containsText" text="4週7休以上4週8休未満">
      <formula>NOT(ISERROR(SEARCH("4週7休以上4週8休未満",AM97)))</formula>
    </cfRule>
  </conditionalFormatting>
  <conditionalFormatting sqref="AM97">
    <cfRule type="containsText" dxfId="14" priority="15" operator="containsText" text="4週8休以上">
      <formula>NOT(ISERROR(SEARCH("4週8休以上",AM97)))</formula>
    </cfRule>
  </conditionalFormatting>
  <conditionalFormatting sqref="AM97">
    <cfRule type="containsText" dxfId="13" priority="13" operator="containsText" text="4週6休未満">
      <formula>NOT(ISERROR(SEARCH("4週6休未満",AM97)))</formula>
    </cfRule>
    <cfRule type="containsText" dxfId="12" priority="14" operator="containsText" text="4週6休以上4週7休未満">
      <formula>NOT(ISERROR(SEARCH("4週6休以上4週7休未満",AM97)))</formula>
    </cfRule>
  </conditionalFormatting>
  <conditionalFormatting sqref="AM107">
    <cfRule type="containsText" dxfId="11" priority="12" operator="containsText" text="4週7休以上4週8休未満">
      <formula>NOT(ISERROR(SEARCH("4週7休以上4週8休未満",AM107)))</formula>
    </cfRule>
  </conditionalFormatting>
  <conditionalFormatting sqref="AM107">
    <cfRule type="containsText" dxfId="10" priority="11" operator="containsText" text="4週8休以上">
      <formula>NOT(ISERROR(SEARCH("4週8休以上",AM107)))</formula>
    </cfRule>
  </conditionalFormatting>
  <conditionalFormatting sqref="AM107">
    <cfRule type="containsText" dxfId="9" priority="9" operator="containsText" text="4週6休未満">
      <formula>NOT(ISERROR(SEARCH("4週6休未満",AM107)))</formula>
    </cfRule>
    <cfRule type="containsText" dxfId="8" priority="10" operator="containsText" text="4週6休以上4週7休未満">
      <formula>NOT(ISERROR(SEARCH("4週6休以上4週7休未満",AM107)))</formula>
    </cfRule>
  </conditionalFormatting>
  <conditionalFormatting sqref="AM117">
    <cfRule type="containsText" dxfId="7" priority="8" operator="containsText" text="4週7休以上4週8休未満">
      <formula>NOT(ISERROR(SEARCH("4週7休以上4週8休未満",AM117)))</formula>
    </cfRule>
  </conditionalFormatting>
  <conditionalFormatting sqref="AM117">
    <cfRule type="containsText" dxfId="6" priority="7" operator="containsText" text="4週8休以上">
      <formula>NOT(ISERROR(SEARCH("4週8休以上",AM117)))</formula>
    </cfRule>
  </conditionalFormatting>
  <conditionalFormatting sqref="AM117">
    <cfRule type="containsText" dxfId="5" priority="5" operator="containsText" text="4週6休未満">
      <formula>NOT(ISERROR(SEARCH("4週6休未満",AM117)))</formula>
    </cfRule>
    <cfRule type="containsText" dxfId="4" priority="6" operator="containsText" text="4週6休以上4週7休未満">
      <formula>NOT(ISERROR(SEARCH("4週6休以上4週7休未満",AM117)))</formula>
    </cfRule>
  </conditionalFormatting>
  <conditionalFormatting sqref="AM127">
    <cfRule type="containsText" dxfId="3" priority="4" operator="containsText" text="4週7休以上4週8休未満">
      <formula>NOT(ISERROR(SEARCH("4週7休以上4週8休未満",AM127)))</formula>
    </cfRule>
  </conditionalFormatting>
  <conditionalFormatting sqref="AM127">
    <cfRule type="containsText" dxfId="2" priority="3" operator="containsText" text="4週8休以上">
      <formula>NOT(ISERROR(SEARCH("4週8休以上",AM127)))</formula>
    </cfRule>
  </conditionalFormatting>
  <conditionalFormatting sqref="AM127">
    <cfRule type="containsText" dxfId="1" priority="1" operator="containsText" text="4週6休未満">
      <formula>NOT(ISERROR(SEARCH("4週6休未満",AM127)))</formula>
    </cfRule>
    <cfRule type="containsText" dxfId="0" priority="2" operator="containsText" text="4週6休以上4週7休未満">
      <formula>NOT(ISERROR(SEARCH("4週6休以上4週7休未満",AM127)))</formula>
    </cfRule>
  </conditionalFormatting>
  <dataValidations count="4">
    <dataValidation type="list" showInputMessage="1" showErrorMessage="1" sqref="AM82 AM32 AM22 AM42 AM52 AM62 AM72 AM92 AM102 AM112 AM122 AM132" xr:uid="{78DEF14E-6775-4E83-AC0E-958F3E9C25A1}">
      <formula1>"　,達成,未達成"</formula1>
    </dataValidation>
    <dataValidation type="list" allowBlank="1" showInputMessage="1" showErrorMessage="1" sqref="E5" xr:uid="{6E9A90AB-B60A-4C26-BA03-3993198B1651}">
      <formula1>"完全週休2日（土日）,月単位の週休2日,通期の週休2日"</formula1>
    </dataValidation>
    <dataValidation type="list" allowBlank="1" showInputMessage="1" showErrorMessage="1" sqref="C61:AG61 C111:AG111 C21:AG21 C121:AG121 C31:AG31 C91:AG91 C71:AG71 C81:AG81 C41:AG41 C51:AG51 C101:AG101 C131:AG131" xr:uid="{51CE8D0E-AE5B-44A3-BCCD-3F7D9AD4E140}">
      <formula1>"●,／"</formula1>
    </dataValidation>
    <dataValidation type="list" allowBlank="1" showInputMessage="1" showErrorMessage="1" sqref="C110:AG110 C130:AG130 C120:AG120 C30:AG30 C70:AG70 C40:AG40 C80:AG80 C50:AG50 C100:AG100 C90:AG90 C60:AG60 C20:AG20" xr:uid="{B63DCDCB-0C80-407B-B213-CE99CBE9AEC3}">
      <formula1>"○,／"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57" orientation="portrait" verticalDpi="0" r:id="rId1"/>
  <rowBreaks count="1" manualBreakCount="1">
    <brk id="82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40"/>
  <sheetViews>
    <sheetView showGridLines="0" view="pageBreakPreview" zoomScale="60" zoomScaleNormal="100" workbookViewId="0">
      <selection activeCell="B73" sqref="B73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customWidth="1"/>
    <col min="41" max="41" width="1.25" customWidth="1"/>
    <col min="42" max="61" width="9" style="40"/>
  </cols>
  <sheetData>
    <row r="1" spans="1:41" ht="24" x14ac:dyDescent="0.15">
      <c r="B1" s="2" t="s">
        <v>16</v>
      </c>
      <c r="T1" s="110" t="s">
        <v>7</v>
      </c>
      <c r="AD1" s="2"/>
      <c r="AE1" s="2"/>
      <c r="AF1" s="2"/>
      <c r="AG1" s="2"/>
      <c r="AN1" s="58" t="s">
        <v>36</v>
      </c>
    </row>
    <row r="2" spans="1:41" ht="7.5" customHeight="1" x14ac:dyDescent="0.15"/>
    <row r="3" spans="1:41" s="40" customFormat="1" ht="15" customHeight="1" x14ac:dyDescent="0.15">
      <c r="A3"/>
      <c r="B3" s="128" t="s">
        <v>43</v>
      </c>
      <c r="C3" s="128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/>
      <c r="AJ3"/>
      <c r="AK3"/>
      <c r="AL3"/>
      <c r="AM3"/>
      <c r="AN3"/>
      <c r="AO3"/>
    </row>
    <row r="4" spans="1:41" s="40" customFormat="1" ht="15" customHeight="1" x14ac:dyDescent="0.15">
      <c r="A4"/>
      <c r="B4" s="130" t="s">
        <v>46</v>
      </c>
      <c r="C4" s="130"/>
      <c r="D4" s="130"/>
      <c r="E4" s="131"/>
      <c r="F4" s="131"/>
      <c r="G4" s="131"/>
      <c r="H4" s="131"/>
      <c r="I4" s="131"/>
      <c r="J4" s="131"/>
      <c r="K4" s="131"/>
      <c r="L4" s="88" t="s">
        <v>47</v>
      </c>
      <c r="M4" s="132"/>
      <c r="N4" s="132"/>
      <c r="O4" s="132"/>
      <c r="P4" s="132"/>
      <c r="Q4" s="132"/>
      <c r="R4" s="132"/>
      <c r="S4" s="132"/>
      <c r="T4" s="3" t="s">
        <v>48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/>
      <c r="AJ4"/>
      <c r="AK4" s="59"/>
      <c r="AL4" s="59"/>
      <c r="AM4" s="59"/>
      <c r="AN4" s="59"/>
      <c r="AO4" s="59"/>
    </row>
    <row r="5" spans="1:41" s="40" customFormat="1" ht="15" customHeight="1" x14ac:dyDescent="0.15">
      <c r="A5"/>
      <c r="B5" s="130" t="s">
        <v>45</v>
      </c>
      <c r="C5" s="130"/>
      <c r="D5" s="130"/>
      <c r="E5" s="114"/>
      <c r="F5" s="114"/>
      <c r="G5" s="114"/>
      <c r="H5" s="114"/>
      <c r="I5" s="114"/>
      <c r="J5" s="114"/>
      <c r="K5" s="114"/>
      <c r="L5" s="11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/>
      <c r="AJ5"/>
      <c r="AK5" s="59"/>
      <c r="AL5" s="59"/>
      <c r="AM5" s="59"/>
      <c r="AN5" s="59"/>
      <c r="AO5" s="59"/>
    </row>
    <row r="6" spans="1:41" s="40" customFormat="1" ht="15" customHeight="1" thickBot="1" x14ac:dyDescent="0.2">
      <c r="A6"/>
      <c r="B6" s="3"/>
      <c r="C6" s="3"/>
      <c r="D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s="109"/>
      <c r="AA6" s="42"/>
      <c r="AB6" s="43"/>
      <c r="AC6" s="43"/>
      <c r="AD6" s="43"/>
      <c r="AE6" s="43"/>
      <c r="AF6" s="43"/>
      <c r="AG6" s="43"/>
      <c r="AH6" s="43"/>
      <c r="AI6" s="44"/>
      <c r="AJ6"/>
      <c r="AK6" s="59"/>
      <c r="AL6" s="59"/>
      <c r="AM6" s="59"/>
      <c r="AN6" s="59"/>
      <c r="AO6" s="59"/>
    </row>
    <row r="7" spans="1:41" s="40" customFormat="1" ht="20.100000000000001" customHeight="1" thickBot="1" x14ac:dyDescent="0.2">
      <c r="A7"/>
      <c r="B7" s="39" t="s">
        <v>32</v>
      </c>
      <c r="E7" s="41"/>
      <c r="G7" s="202">
        <v>45870</v>
      </c>
      <c r="H7" s="203"/>
      <c r="I7" s="203"/>
      <c r="J7" s="203"/>
      <c r="K7" s="204"/>
      <c r="L7" s="40" t="s">
        <v>25</v>
      </c>
      <c r="M7" s="184">
        <f>YEAR(G7)</f>
        <v>2025</v>
      </c>
      <c r="N7" s="184"/>
      <c r="O7" s="184"/>
      <c r="P7" s="184"/>
      <c r="Q7"/>
      <c r="R7"/>
      <c r="S7"/>
      <c r="T7"/>
      <c r="U7"/>
      <c r="V7"/>
      <c r="W7"/>
      <c r="X7"/>
      <c r="Y7"/>
      <c r="Z7" s="109"/>
      <c r="AA7" s="45"/>
      <c r="AB7" s="106" t="s">
        <v>33</v>
      </c>
      <c r="AC7" s="106"/>
      <c r="AD7" s="106"/>
      <c r="AE7" s="106"/>
      <c r="AF7" s="106"/>
      <c r="AG7" s="106"/>
      <c r="AH7" s="107"/>
      <c r="AI7" s="46"/>
      <c r="AJ7"/>
      <c r="AK7" s="59"/>
      <c r="AL7" s="59"/>
      <c r="AM7" s="59"/>
      <c r="AN7" s="59"/>
      <c r="AO7" s="59"/>
    </row>
    <row r="8" spans="1:41" s="40" customFormat="1" ht="15" customHeight="1" x14ac:dyDescent="0.15">
      <c r="A8"/>
      <c r="B8" s="164" t="s">
        <v>62</v>
      </c>
      <c r="C8" s="165"/>
      <c r="D8" s="165"/>
      <c r="E8" s="165"/>
      <c r="F8" s="165"/>
      <c r="G8" s="166"/>
      <c r="H8" s="166"/>
      <c r="I8" s="166"/>
      <c r="J8" s="166"/>
      <c r="K8" s="166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7"/>
      <c r="Z8" s="109"/>
      <c r="AA8" s="45"/>
      <c r="AB8" s="105" t="s">
        <v>10</v>
      </c>
      <c r="AC8" s="106" t="s">
        <v>29</v>
      </c>
      <c r="AD8" s="106"/>
      <c r="AE8" s="106"/>
      <c r="AF8" s="106"/>
      <c r="AG8" s="106"/>
      <c r="AH8" s="107"/>
      <c r="AI8" s="46"/>
      <c r="AJ8"/>
      <c r="AK8" s="53"/>
      <c r="AL8" s="53"/>
      <c r="AM8" s="53"/>
      <c r="AN8" s="53"/>
      <c r="AO8" s="53"/>
    </row>
    <row r="9" spans="1:41" s="40" customFormat="1" ht="15" customHeight="1" x14ac:dyDescent="0.15">
      <c r="A9"/>
      <c r="B9" s="168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9"/>
      <c r="Z9" s="109"/>
      <c r="AA9" s="45"/>
      <c r="AB9" s="105" t="s">
        <v>13</v>
      </c>
      <c r="AC9" s="106" t="s">
        <v>30</v>
      </c>
      <c r="AD9" s="106"/>
      <c r="AE9" s="106"/>
      <c r="AF9" s="106"/>
      <c r="AG9" s="106"/>
      <c r="AH9" s="107"/>
      <c r="AI9" s="46"/>
      <c r="AJ9"/>
      <c r="AK9"/>
      <c r="AL9"/>
      <c r="AM9"/>
      <c r="AN9"/>
      <c r="AO9"/>
    </row>
    <row r="10" spans="1:41" s="40" customFormat="1" ht="15" customHeight="1" x14ac:dyDescent="0.15">
      <c r="A10"/>
      <c r="B10" s="168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9"/>
      <c r="Z10" s="109"/>
      <c r="AA10" s="45"/>
      <c r="AB10" s="105"/>
      <c r="AC10" s="106" t="s">
        <v>34</v>
      </c>
      <c r="AD10" s="106"/>
      <c r="AE10" s="106"/>
      <c r="AF10" s="106"/>
      <c r="AG10" s="106"/>
      <c r="AH10" s="107"/>
      <c r="AI10" s="47"/>
      <c r="AJ10" s="22"/>
      <c r="AK10" s="51"/>
      <c r="AL10" s="50"/>
      <c r="AM10" s="50"/>
      <c r="AN10" s="50"/>
      <c r="AO10"/>
    </row>
    <row r="11" spans="1:41" s="40" customFormat="1" ht="15" customHeight="1" x14ac:dyDescent="0.15">
      <c r="A11"/>
      <c r="B11" s="168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9"/>
      <c r="Z11" s="109"/>
      <c r="AA11" s="45"/>
      <c r="AB11" s="105" t="s">
        <v>17</v>
      </c>
      <c r="AC11" s="106" t="s">
        <v>27</v>
      </c>
      <c r="AD11" s="106"/>
      <c r="AE11" s="106"/>
      <c r="AF11" s="106"/>
      <c r="AG11" s="106"/>
      <c r="AH11" s="107"/>
      <c r="AI11" s="47"/>
      <c r="AJ11" s="22"/>
      <c r="AK11" s="22"/>
      <c r="AL11" s="22"/>
      <c r="AM11" s="22"/>
      <c r="AN11" s="22"/>
      <c r="AO11" s="22"/>
    </row>
    <row r="12" spans="1:41" s="40" customFormat="1" ht="15" customHeight="1" x14ac:dyDescent="0.15">
      <c r="A12"/>
      <c r="B12" s="170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2"/>
      <c r="Z12" s="109"/>
      <c r="AA12" s="108"/>
      <c r="AB12" s="48"/>
      <c r="AC12" s="48"/>
      <c r="AD12" s="48"/>
      <c r="AE12" s="48"/>
      <c r="AF12" s="48"/>
      <c r="AG12" s="48"/>
      <c r="AH12" s="48"/>
      <c r="AI12" s="49"/>
      <c r="AJ12" s="22"/>
      <c r="AK12" s="22"/>
      <c r="AL12" s="22"/>
      <c r="AM12" s="22"/>
      <c r="AN12" s="22"/>
      <c r="AO12" s="22"/>
    </row>
    <row r="13" spans="1:41" ht="16.5" customHeight="1" thickBot="1" x14ac:dyDescent="0.2">
      <c r="Q13" s="20"/>
      <c r="AH13" s="22"/>
      <c r="AI13" s="22"/>
      <c r="AJ13" s="22"/>
      <c r="AK13" s="32" t="s">
        <v>37</v>
      </c>
      <c r="AL13" s="22"/>
      <c r="AM13" s="30"/>
      <c r="AN13" s="22"/>
      <c r="AO13" s="22"/>
    </row>
    <row r="14" spans="1:41" ht="13.5" customHeight="1" x14ac:dyDescent="0.15">
      <c r="A14" s="72">
        <f>G7</f>
        <v>45870</v>
      </c>
      <c r="B14" s="4" t="s">
        <v>0</v>
      </c>
      <c r="C14" s="115">
        <f>G7</f>
        <v>45870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7"/>
      <c r="AH14" s="118" t="s">
        <v>11</v>
      </c>
      <c r="AI14" s="120" t="s">
        <v>12</v>
      </c>
      <c r="AK14" s="144" t="s">
        <v>2</v>
      </c>
      <c r="AL14" s="27" t="s">
        <v>15</v>
      </c>
      <c r="AM14" s="29">
        <f>COUNTIF(C20:AG20,"")+COUNTIF(C20:AG20,"○")</f>
        <v>22</v>
      </c>
    </row>
    <row r="15" spans="1:41" ht="14.25" thickBot="1" x14ac:dyDescent="0.2">
      <c r="B15" s="5" t="s">
        <v>1</v>
      </c>
      <c r="C15" s="21">
        <f>G7</f>
        <v>45870</v>
      </c>
      <c r="D15" s="21">
        <f>C15+1</f>
        <v>45871</v>
      </c>
      <c r="E15" s="21">
        <f t="shared" ref="E15:AG15" si="0">D15+1</f>
        <v>45872</v>
      </c>
      <c r="F15" s="21">
        <f t="shared" si="0"/>
        <v>45873</v>
      </c>
      <c r="G15" s="21">
        <f t="shared" si="0"/>
        <v>45874</v>
      </c>
      <c r="H15" s="21">
        <f t="shared" si="0"/>
        <v>45875</v>
      </c>
      <c r="I15" s="21">
        <f t="shared" si="0"/>
        <v>45876</v>
      </c>
      <c r="J15" s="21">
        <f t="shared" si="0"/>
        <v>45877</v>
      </c>
      <c r="K15" s="21">
        <f t="shared" si="0"/>
        <v>45878</v>
      </c>
      <c r="L15" s="21">
        <f t="shared" si="0"/>
        <v>45879</v>
      </c>
      <c r="M15" s="21">
        <f t="shared" si="0"/>
        <v>45880</v>
      </c>
      <c r="N15" s="21">
        <f t="shared" si="0"/>
        <v>45881</v>
      </c>
      <c r="O15" s="23">
        <f t="shared" si="0"/>
        <v>45882</v>
      </c>
      <c r="P15" s="23">
        <f t="shared" si="0"/>
        <v>45883</v>
      </c>
      <c r="Q15" s="23">
        <f t="shared" si="0"/>
        <v>45884</v>
      </c>
      <c r="R15" s="21">
        <f t="shared" si="0"/>
        <v>45885</v>
      </c>
      <c r="S15" s="21">
        <f t="shared" si="0"/>
        <v>45886</v>
      </c>
      <c r="T15" s="21">
        <f t="shared" si="0"/>
        <v>45887</v>
      </c>
      <c r="U15" s="21">
        <f t="shared" si="0"/>
        <v>45888</v>
      </c>
      <c r="V15" s="21">
        <f t="shared" si="0"/>
        <v>45889</v>
      </c>
      <c r="W15" s="21">
        <f t="shared" si="0"/>
        <v>45890</v>
      </c>
      <c r="X15" s="21">
        <f t="shared" si="0"/>
        <v>45891</v>
      </c>
      <c r="Y15" s="21">
        <f t="shared" si="0"/>
        <v>45892</v>
      </c>
      <c r="Z15" s="21">
        <f t="shared" si="0"/>
        <v>45893</v>
      </c>
      <c r="AA15" s="21">
        <f t="shared" si="0"/>
        <v>45894</v>
      </c>
      <c r="AB15" s="21">
        <f t="shared" si="0"/>
        <v>45895</v>
      </c>
      <c r="AC15" s="21">
        <f t="shared" si="0"/>
        <v>45896</v>
      </c>
      <c r="AD15" s="21">
        <f t="shared" si="0"/>
        <v>45897</v>
      </c>
      <c r="AE15" s="21">
        <f t="shared" si="0"/>
        <v>45898</v>
      </c>
      <c r="AF15" s="21">
        <f t="shared" si="0"/>
        <v>45899</v>
      </c>
      <c r="AG15" s="21">
        <f t="shared" si="0"/>
        <v>45900</v>
      </c>
      <c r="AH15" s="119"/>
      <c r="AI15" s="121"/>
      <c r="AK15" s="145"/>
      <c r="AL15" s="27" t="s">
        <v>23</v>
      </c>
      <c r="AM15" s="54">
        <f>COUNTIF(C20:AG20,"○")</f>
        <v>8</v>
      </c>
      <c r="AN15" t="s">
        <v>59</v>
      </c>
    </row>
    <row r="16" spans="1:41" ht="14.25" thickBot="1" x14ac:dyDescent="0.2">
      <c r="B16" s="5" t="s">
        <v>4</v>
      </c>
      <c r="C16" s="12" t="str">
        <f>TEXT(WEEKDAY(+C15),"aaa")</f>
        <v>金</v>
      </c>
      <c r="D16" s="12" t="str">
        <f t="shared" ref="D16:AF16" si="1">TEXT(WEEKDAY(+D15),"aaa")</f>
        <v>土</v>
      </c>
      <c r="E16" s="12" t="str">
        <f t="shared" si="1"/>
        <v>日</v>
      </c>
      <c r="F16" s="12" t="str">
        <f t="shared" si="1"/>
        <v>月</v>
      </c>
      <c r="G16" s="12" t="str">
        <f t="shared" si="1"/>
        <v>火</v>
      </c>
      <c r="H16" s="12" t="str">
        <f t="shared" si="1"/>
        <v>水</v>
      </c>
      <c r="I16" s="12" t="str">
        <f t="shared" si="1"/>
        <v>木</v>
      </c>
      <c r="J16" s="12" t="str">
        <f t="shared" si="1"/>
        <v>金</v>
      </c>
      <c r="K16" s="12" t="str">
        <f t="shared" si="1"/>
        <v>土</v>
      </c>
      <c r="L16" s="12" t="str">
        <f t="shared" si="1"/>
        <v>日</v>
      </c>
      <c r="M16" s="12" t="str">
        <f t="shared" si="1"/>
        <v>月</v>
      </c>
      <c r="N16" s="12" t="str">
        <f t="shared" si="1"/>
        <v>火</v>
      </c>
      <c r="O16" s="24" t="str">
        <f t="shared" si="1"/>
        <v>水</v>
      </c>
      <c r="P16" s="24" t="str">
        <f t="shared" si="1"/>
        <v>木</v>
      </c>
      <c r="Q16" s="24" t="str">
        <f t="shared" si="1"/>
        <v>金</v>
      </c>
      <c r="R16" s="12" t="str">
        <f t="shared" si="1"/>
        <v>土</v>
      </c>
      <c r="S16" s="12" t="str">
        <f t="shared" si="1"/>
        <v>日</v>
      </c>
      <c r="T16" s="12" t="str">
        <f t="shared" si="1"/>
        <v>月</v>
      </c>
      <c r="U16" s="12" t="str">
        <f t="shared" si="1"/>
        <v>火</v>
      </c>
      <c r="V16" s="12" t="str">
        <f t="shared" si="1"/>
        <v>水</v>
      </c>
      <c r="W16" s="12" t="str">
        <f t="shared" si="1"/>
        <v>木</v>
      </c>
      <c r="X16" s="12" t="str">
        <f t="shared" si="1"/>
        <v>金</v>
      </c>
      <c r="Y16" s="12" t="str">
        <f t="shared" si="1"/>
        <v>土</v>
      </c>
      <c r="Z16" s="12" t="str">
        <f t="shared" si="1"/>
        <v>日</v>
      </c>
      <c r="AA16" s="12" t="str">
        <f t="shared" si="1"/>
        <v>月</v>
      </c>
      <c r="AB16" s="12" t="str">
        <f t="shared" si="1"/>
        <v>火</v>
      </c>
      <c r="AC16" s="12" t="str">
        <f t="shared" si="1"/>
        <v>水</v>
      </c>
      <c r="AD16" s="12" t="str">
        <f t="shared" si="1"/>
        <v>木</v>
      </c>
      <c r="AE16" s="12" t="str">
        <f t="shared" si="1"/>
        <v>金</v>
      </c>
      <c r="AF16" s="12" t="str">
        <f t="shared" si="1"/>
        <v>土</v>
      </c>
      <c r="AG16" s="71" t="str">
        <f t="shared" ref="AG16" si="2">TEXT(WEEKDAY(+AG15),"aaa")</f>
        <v>日</v>
      </c>
      <c r="AH16" s="119"/>
      <c r="AI16" s="121"/>
      <c r="AK16" s="145"/>
      <c r="AL16" s="27" t="s">
        <v>24</v>
      </c>
      <c r="AM16" s="56">
        <f>IFERROR(+AM15/AM14,"")</f>
        <v>0.36363636363636365</v>
      </c>
      <c r="AN16" s="31" t="str">
        <f>IF(AM16="","",IF(AM16&gt;=0.285,"達成",IF(AM15&gt;=AM17,"達成","未達成")))</f>
        <v>達成</v>
      </c>
    </row>
    <row r="17" spans="1:61" x14ac:dyDescent="0.15">
      <c r="B17" s="133" t="s">
        <v>5</v>
      </c>
      <c r="C17" s="173"/>
      <c r="D17" s="173"/>
      <c r="E17" s="173"/>
      <c r="F17" s="173"/>
      <c r="G17" s="173"/>
      <c r="H17" s="173"/>
      <c r="I17" s="125" t="s">
        <v>8</v>
      </c>
      <c r="J17" s="173"/>
      <c r="K17" s="173"/>
      <c r="L17" s="173"/>
      <c r="M17" s="173"/>
      <c r="N17" s="125"/>
      <c r="O17" s="191"/>
      <c r="P17" s="191"/>
      <c r="Q17" s="191"/>
      <c r="R17" s="173"/>
      <c r="S17" s="173"/>
      <c r="T17" s="173"/>
      <c r="U17" s="173"/>
      <c r="V17" s="173"/>
      <c r="W17" s="173"/>
      <c r="X17" s="173"/>
      <c r="Y17" s="173"/>
      <c r="Z17" s="125"/>
      <c r="AA17" s="173"/>
      <c r="AB17" s="173"/>
      <c r="AC17" s="173"/>
      <c r="AD17" s="173"/>
      <c r="AE17" s="173"/>
      <c r="AF17" s="173"/>
      <c r="AG17" s="178"/>
      <c r="AH17" s="119"/>
      <c r="AI17" s="121"/>
      <c r="AK17" s="146"/>
      <c r="AL17" s="27" t="s">
        <v>54</v>
      </c>
      <c r="AM17" s="90">
        <f>COUNTIF(N16:AG16,"土")+COUNTIF(N16:AG16,"日")</f>
        <v>6</v>
      </c>
    </row>
    <row r="18" spans="1:61" x14ac:dyDescent="0.15">
      <c r="B18" s="134"/>
      <c r="C18" s="174"/>
      <c r="D18" s="174"/>
      <c r="E18" s="174"/>
      <c r="F18" s="174"/>
      <c r="G18" s="174"/>
      <c r="H18" s="174"/>
      <c r="I18" s="126"/>
      <c r="J18" s="174"/>
      <c r="K18" s="174"/>
      <c r="L18" s="174"/>
      <c r="M18" s="174"/>
      <c r="N18" s="126"/>
      <c r="O18" s="192"/>
      <c r="P18" s="192"/>
      <c r="Q18" s="192"/>
      <c r="R18" s="174"/>
      <c r="S18" s="174"/>
      <c r="T18" s="174"/>
      <c r="U18" s="174"/>
      <c r="V18" s="174"/>
      <c r="W18" s="174"/>
      <c r="X18" s="174"/>
      <c r="Y18" s="174"/>
      <c r="Z18" s="126"/>
      <c r="AA18" s="174"/>
      <c r="AB18" s="174"/>
      <c r="AC18" s="174"/>
      <c r="AD18" s="174"/>
      <c r="AE18" s="174"/>
      <c r="AF18" s="174"/>
      <c r="AG18" s="179"/>
      <c r="AH18" s="119"/>
      <c r="AI18" s="121"/>
      <c r="AK18" s="139" t="s">
        <v>3</v>
      </c>
      <c r="AL18" s="28" t="s">
        <v>15</v>
      </c>
      <c r="AM18" s="55">
        <f>COUNTIF(C21:AG21,"")+COUNTIF(C21:AG21,"●")</f>
        <v>22</v>
      </c>
      <c r="AN18" s="80"/>
    </row>
    <row r="19" spans="1:61" s="1" customFormat="1" ht="39.950000000000003" customHeight="1" thickBot="1" x14ac:dyDescent="0.2">
      <c r="B19" s="135"/>
      <c r="C19" s="175"/>
      <c r="D19" s="175"/>
      <c r="E19" s="175"/>
      <c r="F19" s="175"/>
      <c r="G19" s="175"/>
      <c r="H19" s="175"/>
      <c r="I19" s="127"/>
      <c r="J19" s="175"/>
      <c r="K19" s="175"/>
      <c r="L19" s="175"/>
      <c r="M19" s="175"/>
      <c r="N19" s="127"/>
      <c r="O19" s="193"/>
      <c r="P19" s="193"/>
      <c r="Q19" s="193"/>
      <c r="R19" s="175"/>
      <c r="S19" s="175"/>
      <c r="T19" s="175"/>
      <c r="U19" s="175"/>
      <c r="V19" s="175"/>
      <c r="W19" s="175"/>
      <c r="X19" s="175"/>
      <c r="Y19" s="175"/>
      <c r="Z19" s="127"/>
      <c r="AA19" s="175"/>
      <c r="AB19" s="175"/>
      <c r="AC19" s="175"/>
      <c r="AD19" s="175"/>
      <c r="AE19" s="175"/>
      <c r="AF19" s="175"/>
      <c r="AG19" s="180"/>
      <c r="AH19" s="119"/>
      <c r="AI19" s="121"/>
      <c r="AK19" s="140"/>
      <c r="AL19" s="27" t="s">
        <v>23</v>
      </c>
      <c r="AM19" s="55">
        <f>COUNTIF(C21:AG21,"●")</f>
        <v>8</v>
      </c>
      <c r="AN19" s="93" t="s">
        <v>59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</row>
    <row r="20" spans="1:61" s="20" customFormat="1" ht="14.25" thickBot="1" x14ac:dyDescent="0.2">
      <c r="B20" s="5" t="s">
        <v>2</v>
      </c>
      <c r="C20" s="12" t="s">
        <v>26</v>
      </c>
      <c r="D20" s="12" t="s">
        <v>26</v>
      </c>
      <c r="E20" s="12" t="s">
        <v>26</v>
      </c>
      <c r="F20" s="12" t="s">
        <v>26</v>
      </c>
      <c r="G20" s="12" t="s">
        <v>26</v>
      </c>
      <c r="H20" s="12" t="s">
        <v>26</v>
      </c>
      <c r="I20" s="12"/>
      <c r="J20" s="12"/>
      <c r="K20" s="86" t="s">
        <v>28</v>
      </c>
      <c r="L20" s="86" t="s">
        <v>28</v>
      </c>
      <c r="M20" s="12"/>
      <c r="N20" s="12"/>
      <c r="O20" s="24" t="s">
        <v>26</v>
      </c>
      <c r="P20" s="24" t="s">
        <v>26</v>
      </c>
      <c r="Q20" s="24" t="s">
        <v>26</v>
      </c>
      <c r="R20" s="86" t="s">
        <v>28</v>
      </c>
      <c r="S20" s="86" t="s">
        <v>28</v>
      </c>
      <c r="T20" s="86"/>
      <c r="U20" s="86"/>
      <c r="V20" s="86"/>
      <c r="W20" s="86"/>
      <c r="X20" s="86"/>
      <c r="Y20" s="86" t="s">
        <v>28</v>
      </c>
      <c r="Z20" s="86" t="s">
        <v>28</v>
      </c>
      <c r="AA20" s="86"/>
      <c r="AB20" s="86"/>
      <c r="AC20" s="86"/>
      <c r="AD20" s="86"/>
      <c r="AE20" s="86"/>
      <c r="AF20" s="86" t="s">
        <v>28</v>
      </c>
      <c r="AG20" s="86" t="s">
        <v>28</v>
      </c>
      <c r="AH20" s="8">
        <f>COUNTIF(B20:AG20,"○")</f>
        <v>8</v>
      </c>
      <c r="AI20" s="10">
        <f>+AH20</f>
        <v>8</v>
      </c>
      <c r="AK20" s="140"/>
      <c r="AL20" s="27" t="s">
        <v>24</v>
      </c>
      <c r="AM20" s="56">
        <f>IFERROR(+AM19/AM18,"")</f>
        <v>0.36363636363636365</v>
      </c>
      <c r="AN20" s="31" t="str">
        <f>IF(AM20="","",IF(AM20&gt;=0.285,"達成",IF(AM19&gt;=AM21,"達成","未達成")))</f>
        <v>達成</v>
      </c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</row>
    <row r="21" spans="1:61" s="20" customFormat="1" ht="14.25" thickBot="1" x14ac:dyDescent="0.2">
      <c r="B21" s="6" t="s">
        <v>3</v>
      </c>
      <c r="C21" s="14" t="s">
        <v>41</v>
      </c>
      <c r="D21" s="14" t="s">
        <v>26</v>
      </c>
      <c r="E21" s="14" t="s">
        <v>26</v>
      </c>
      <c r="F21" s="14" t="s">
        <v>26</v>
      </c>
      <c r="G21" s="14" t="s">
        <v>26</v>
      </c>
      <c r="H21" s="14" t="s">
        <v>26</v>
      </c>
      <c r="I21" s="14"/>
      <c r="J21" s="14"/>
      <c r="K21" s="14" t="s">
        <v>6</v>
      </c>
      <c r="L21" s="14" t="s">
        <v>6</v>
      </c>
      <c r="M21" s="14"/>
      <c r="N21" s="14"/>
      <c r="O21" s="26" t="s">
        <v>26</v>
      </c>
      <c r="P21" s="26" t="s">
        <v>26</v>
      </c>
      <c r="Q21" s="26" t="s">
        <v>26</v>
      </c>
      <c r="R21" s="14" t="s">
        <v>6</v>
      </c>
      <c r="S21" s="14" t="s">
        <v>6</v>
      </c>
      <c r="T21" s="14"/>
      <c r="U21" s="14"/>
      <c r="V21" s="14"/>
      <c r="W21" s="14"/>
      <c r="X21" s="14"/>
      <c r="Y21" s="14" t="s">
        <v>6</v>
      </c>
      <c r="Z21" s="14" t="s">
        <v>6</v>
      </c>
      <c r="AA21" s="14"/>
      <c r="AB21" s="14"/>
      <c r="AC21" s="14"/>
      <c r="AD21" s="14"/>
      <c r="AE21" s="14"/>
      <c r="AF21" s="14" t="s">
        <v>6</v>
      </c>
      <c r="AG21" s="14" t="s">
        <v>6</v>
      </c>
      <c r="AH21" s="9">
        <f>COUNTIF(C21:AG21,"●")</f>
        <v>8</v>
      </c>
      <c r="AI21" s="11">
        <f>+AH21</f>
        <v>8</v>
      </c>
      <c r="AK21" s="140"/>
      <c r="AL21" s="94" t="s">
        <v>54</v>
      </c>
      <c r="AM21" s="95">
        <f>AM17</f>
        <v>6</v>
      </c>
      <c r="AN21" s="91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</row>
    <row r="22" spans="1:61" s="20" customFormat="1" ht="14.25" thickBot="1" x14ac:dyDescent="0.2">
      <c r="B22" s="6" t="s">
        <v>40</v>
      </c>
      <c r="C22" s="14" t="s">
        <v>26</v>
      </c>
      <c r="D22" s="14" t="s">
        <v>26</v>
      </c>
      <c r="E22" s="14" t="s">
        <v>26</v>
      </c>
      <c r="F22" s="14" t="s">
        <v>26</v>
      </c>
      <c r="G22" s="14" t="s">
        <v>26</v>
      </c>
      <c r="H22" s="14" t="s">
        <v>26</v>
      </c>
      <c r="I22" s="185" t="s">
        <v>51</v>
      </c>
      <c r="J22" s="190"/>
      <c r="K22" s="190"/>
      <c r="L22" s="186"/>
      <c r="M22" s="185" t="s">
        <v>51</v>
      </c>
      <c r="N22" s="190"/>
      <c r="O22" s="190"/>
      <c r="P22" s="190"/>
      <c r="Q22" s="190"/>
      <c r="R22" s="190"/>
      <c r="S22" s="186"/>
      <c r="T22" s="187" t="s">
        <v>51</v>
      </c>
      <c r="U22" s="188"/>
      <c r="V22" s="188"/>
      <c r="W22" s="188"/>
      <c r="X22" s="188"/>
      <c r="Y22" s="188"/>
      <c r="Z22" s="189"/>
      <c r="AA22" s="187" t="s">
        <v>51</v>
      </c>
      <c r="AB22" s="188"/>
      <c r="AC22" s="188"/>
      <c r="AD22" s="188"/>
      <c r="AE22" s="188"/>
      <c r="AF22" s="188"/>
      <c r="AG22" s="189"/>
      <c r="AH22" s="142"/>
      <c r="AI22" s="143"/>
      <c r="AK22" s="141"/>
      <c r="AL22" s="96" t="s">
        <v>42</v>
      </c>
      <c r="AM22" s="97" t="s">
        <v>50</v>
      </c>
      <c r="AN22" s="80"/>
      <c r="AO22" s="76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</row>
    <row r="23" spans="1:61" ht="14.25" thickBot="1" x14ac:dyDescent="0.2">
      <c r="AN23" s="75"/>
    </row>
    <row r="24" spans="1:61" ht="13.5" customHeight="1" x14ac:dyDescent="0.15">
      <c r="A24" s="73" t="e">
        <f>DATE(M7,C14+1,1)</f>
        <v>#NUM!</v>
      </c>
      <c r="B24" s="4" t="s">
        <v>0</v>
      </c>
      <c r="C24" s="115">
        <f>EDATE(C14,1)</f>
        <v>45901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47"/>
      <c r="AH24" s="118" t="s">
        <v>11</v>
      </c>
      <c r="AI24" s="120" t="s">
        <v>12</v>
      </c>
      <c r="AK24" s="144" t="s">
        <v>2</v>
      </c>
      <c r="AL24" s="27" t="s">
        <v>15</v>
      </c>
      <c r="AM24" s="29">
        <f>COUNTIF(C30:AG30,"")+COUNTIF(C30:AG30,"○")</f>
        <v>30</v>
      </c>
    </row>
    <row r="25" spans="1:61" ht="14.25" thickBot="1" x14ac:dyDescent="0.2">
      <c r="B25" s="5" t="s">
        <v>1</v>
      </c>
      <c r="C25" s="21">
        <f>EDATE(C14,1)</f>
        <v>45901</v>
      </c>
      <c r="D25" s="21">
        <f>C25+1</f>
        <v>45902</v>
      </c>
      <c r="E25" s="21">
        <f t="shared" ref="E25:AF25" si="3">D25+1</f>
        <v>45903</v>
      </c>
      <c r="F25" s="21">
        <f t="shared" si="3"/>
        <v>45904</v>
      </c>
      <c r="G25" s="21">
        <f t="shared" si="3"/>
        <v>45905</v>
      </c>
      <c r="H25" s="21">
        <f t="shared" si="3"/>
        <v>45906</v>
      </c>
      <c r="I25" s="21">
        <f t="shared" si="3"/>
        <v>45907</v>
      </c>
      <c r="J25" s="21">
        <f t="shared" si="3"/>
        <v>45908</v>
      </c>
      <c r="K25" s="21">
        <f t="shared" si="3"/>
        <v>45909</v>
      </c>
      <c r="L25" s="21">
        <f t="shared" si="3"/>
        <v>45910</v>
      </c>
      <c r="M25" s="21">
        <f t="shared" si="3"/>
        <v>45911</v>
      </c>
      <c r="N25" s="21">
        <f t="shared" si="3"/>
        <v>45912</v>
      </c>
      <c r="O25" s="21">
        <f t="shared" si="3"/>
        <v>45913</v>
      </c>
      <c r="P25" s="21">
        <f t="shared" si="3"/>
        <v>45914</v>
      </c>
      <c r="Q25" s="21">
        <f t="shared" si="3"/>
        <v>45915</v>
      </c>
      <c r="R25" s="21">
        <f t="shared" si="3"/>
        <v>45916</v>
      </c>
      <c r="S25" s="21">
        <f t="shared" si="3"/>
        <v>45917</v>
      </c>
      <c r="T25" s="21">
        <f t="shared" si="3"/>
        <v>45918</v>
      </c>
      <c r="U25" s="21">
        <f t="shared" si="3"/>
        <v>45919</v>
      </c>
      <c r="V25" s="21">
        <f t="shared" si="3"/>
        <v>45920</v>
      </c>
      <c r="W25" s="21">
        <f t="shared" si="3"/>
        <v>45921</v>
      </c>
      <c r="X25" s="21">
        <f t="shared" si="3"/>
        <v>45922</v>
      </c>
      <c r="Y25" s="21">
        <f t="shared" si="3"/>
        <v>45923</v>
      </c>
      <c r="Z25" s="21">
        <f t="shared" si="3"/>
        <v>45924</v>
      </c>
      <c r="AA25" s="21">
        <f t="shared" si="3"/>
        <v>45925</v>
      </c>
      <c r="AB25" s="21">
        <f t="shared" si="3"/>
        <v>45926</v>
      </c>
      <c r="AC25" s="21">
        <f t="shared" si="3"/>
        <v>45927</v>
      </c>
      <c r="AD25" s="21">
        <f t="shared" si="3"/>
        <v>45928</v>
      </c>
      <c r="AE25" s="21">
        <f t="shared" si="3"/>
        <v>45929</v>
      </c>
      <c r="AF25" s="21">
        <f t="shared" si="3"/>
        <v>45930</v>
      </c>
      <c r="AG25" s="89"/>
      <c r="AH25" s="119"/>
      <c r="AI25" s="121"/>
      <c r="AK25" s="145"/>
      <c r="AL25" s="27" t="s">
        <v>23</v>
      </c>
      <c r="AM25" s="54">
        <f>COUNTIF(C30:AG30,"○")</f>
        <v>8</v>
      </c>
      <c r="AN25" t="s">
        <v>59</v>
      </c>
    </row>
    <row r="26" spans="1:61" ht="14.25" thickBot="1" x14ac:dyDescent="0.2">
      <c r="B26" s="5" t="s">
        <v>4</v>
      </c>
      <c r="C26" s="12" t="str">
        <f>TEXT(WEEKDAY(+C25),"aaa")</f>
        <v>月</v>
      </c>
      <c r="D26" s="12" t="str">
        <f t="shared" ref="D26:AF26" si="4">TEXT(WEEKDAY(+D25),"aaa")</f>
        <v>火</v>
      </c>
      <c r="E26" s="12" t="str">
        <f t="shared" si="4"/>
        <v>水</v>
      </c>
      <c r="F26" s="12" t="str">
        <f t="shared" si="4"/>
        <v>木</v>
      </c>
      <c r="G26" s="12" t="str">
        <f t="shared" si="4"/>
        <v>金</v>
      </c>
      <c r="H26" s="12" t="str">
        <f t="shared" si="4"/>
        <v>土</v>
      </c>
      <c r="I26" s="12" t="str">
        <f t="shared" si="4"/>
        <v>日</v>
      </c>
      <c r="J26" s="12" t="str">
        <f t="shared" si="4"/>
        <v>月</v>
      </c>
      <c r="K26" s="12" t="str">
        <f t="shared" si="4"/>
        <v>火</v>
      </c>
      <c r="L26" s="12" t="str">
        <f t="shared" si="4"/>
        <v>水</v>
      </c>
      <c r="M26" s="12" t="str">
        <f t="shared" si="4"/>
        <v>木</v>
      </c>
      <c r="N26" s="12" t="str">
        <f t="shared" si="4"/>
        <v>金</v>
      </c>
      <c r="O26" s="12" t="str">
        <f t="shared" si="4"/>
        <v>土</v>
      </c>
      <c r="P26" s="12" t="str">
        <f t="shared" si="4"/>
        <v>日</v>
      </c>
      <c r="Q26" s="12" t="str">
        <f t="shared" si="4"/>
        <v>月</v>
      </c>
      <c r="R26" s="12" t="str">
        <f t="shared" si="4"/>
        <v>火</v>
      </c>
      <c r="S26" s="12" t="str">
        <f t="shared" si="4"/>
        <v>水</v>
      </c>
      <c r="T26" s="12" t="str">
        <f t="shared" si="4"/>
        <v>木</v>
      </c>
      <c r="U26" s="12" t="str">
        <f t="shared" si="4"/>
        <v>金</v>
      </c>
      <c r="V26" s="12" t="str">
        <f t="shared" si="4"/>
        <v>土</v>
      </c>
      <c r="W26" s="12" t="str">
        <f t="shared" si="4"/>
        <v>日</v>
      </c>
      <c r="X26" s="12" t="str">
        <f t="shared" si="4"/>
        <v>月</v>
      </c>
      <c r="Y26" s="12" t="str">
        <f t="shared" si="4"/>
        <v>火</v>
      </c>
      <c r="Z26" s="12" t="str">
        <f t="shared" si="4"/>
        <v>水</v>
      </c>
      <c r="AA26" s="12" t="str">
        <f t="shared" si="4"/>
        <v>木</v>
      </c>
      <c r="AB26" s="12" t="str">
        <f t="shared" si="4"/>
        <v>金</v>
      </c>
      <c r="AC26" s="12" t="str">
        <f t="shared" si="4"/>
        <v>土</v>
      </c>
      <c r="AD26" s="12" t="str">
        <f t="shared" si="4"/>
        <v>日</v>
      </c>
      <c r="AE26" s="12" t="str">
        <f t="shared" si="4"/>
        <v>月</v>
      </c>
      <c r="AF26" s="71" t="str">
        <f t="shared" si="4"/>
        <v>火</v>
      </c>
      <c r="AG26" s="87"/>
      <c r="AH26" s="119"/>
      <c r="AI26" s="121"/>
      <c r="AK26" s="145"/>
      <c r="AL26" s="27" t="s">
        <v>24</v>
      </c>
      <c r="AM26" s="56">
        <f>IFERROR(+AM25/AM24,"")</f>
        <v>0.26666666666666666</v>
      </c>
      <c r="AN26" s="31" t="str">
        <f>IF(AM26="","",IF(AM26&gt;=0.285,"達成",IF(AM25&gt;=AM27,"達成","未達成")))</f>
        <v>達成</v>
      </c>
    </row>
    <row r="27" spans="1:61" x14ac:dyDescent="0.15">
      <c r="B27" s="133" t="s">
        <v>5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25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25" t="s">
        <v>49</v>
      </c>
      <c r="AA27" s="173"/>
      <c r="AB27" s="173"/>
      <c r="AC27" s="173"/>
      <c r="AD27" s="173"/>
      <c r="AE27" s="173"/>
      <c r="AF27" s="173"/>
      <c r="AG27" s="178"/>
      <c r="AH27" s="119"/>
      <c r="AI27" s="121"/>
      <c r="AK27" s="146"/>
      <c r="AL27" s="27" t="s">
        <v>54</v>
      </c>
      <c r="AM27" s="90">
        <f>COUNTIF(C26:AG26,"土")+COUNTIF(C26:AG26,"日")</f>
        <v>8</v>
      </c>
    </row>
    <row r="28" spans="1:61" x14ac:dyDescent="0.15">
      <c r="B28" s="13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26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26"/>
      <c r="AA28" s="174"/>
      <c r="AB28" s="174"/>
      <c r="AC28" s="174"/>
      <c r="AD28" s="174"/>
      <c r="AE28" s="174"/>
      <c r="AF28" s="174"/>
      <c r="AG28" s="179"/>
      <c r="AH28" s="119"/>
      <c r="AI28" s="121"/>
      <c r="AK28" s="139" t="s">
        <v>3</v>
      </c>
      <c r="AL28" s="28" t="s">
        <v>15</v>
      </c>
      <c r="AM28" s="55">
        <f>COUNTIF(C31:AG31,"")+COUNTIF(C31:AG31,"●")</f>
        <v>30</v>
      </c>
      <c r="AN28" s="80"/>
    </row>
    <row r="29" spans="1:61" s="1" customFormat="1" ht="39.950000000000003" customHeight="1" thickBot="1" x14ac:dyDescent="0.2">
      <c r="B29" s="13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27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27"/>
      <c r="AA29" s="175"/>
      <c r="AB29" s="175"/>
      <c r="AC29" s="175"/>
      <c r="AD29" s="175"/>
      <c r="AE29" s="175"/>
      <c r="AF29" s="175"/>
      <c r="AG29" s="180"/>
      <c r="AH29" s="148"/>
      <c r="AI29" s="149"/>
      <c r="AK29" s="140"/>
      <c r="AL29" s="27" t="s">
        <v>23</v>
      </c>
      <c r="AM29" s="55">
        <f>COUNTIF(C31:AG31,"●")</f>
        <v>8</v>
      </c>
      <c r="AN29" s="93" t="s">
        <v>59</v>
      </c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</row>
    <row r="30" spans="1:61" s="20" customFormat="1" ht="14.25" thickBot="1" x14ac:dyDescent="0.2">
      <c r="B30" s="5" t="s">
        <v>2</v>
      </c>
      <c r="C30" s="86"/>
      <c r="D30" s="86"/>
      <c r="E30" s="86"/>
      <c r="F30" s="86"/>
      <c r="G30" s="86"/>
      <c r="H30" s="86" t="s">
        <v>28</v>
      </c>
      <c r="I30" s="86" t="s">
        <v>28</v>
      </c>
      <c r="J30" s="86"/>
      <c r="K30" s="86"/>
      <c r="L30" s="86"/>
      <c r="M30" s="86"/>
      <c r="N30" s="86"/>
      <c r="O30" s="86" t="s">
        <v>28</v>
      </c>
      <c r="P30" s="86" t="s">
        <v>28</v>
      </c>
      <c r="Q30" s="12"/>
      <c r="R30" s="12"/>
      <c r="S30" s="12"/>
      <c r="T30" s="12"/>
      <c r="U30" s="12"/>
      <c r="V30" s="12" t="s">
        <v>28</v>
      </c>
      <c r="W30" s="12" t="s">
        <v>28</v>
      </c>
      <c r="X30" s="12"/>
      <c r="Y30" s="12"/>
      <c r="Z30" s="12"/>
      <c r="AA30" s="12"/>
      <c r="AB30" s="12"/>
      <c r="AC30" s="12" t="s">
        <v>28</v>
      </c>
      <c r="AD30" s="12" t="s">
        <v>28</v>
      </c>
      <c r="AE30" s="12"/>
      <c r="AF30" s="71"/>
      <c r="AG30" s="86" t="s">
        <v>26</v>
      </c>
      <c r="AH30" s="8">
        <f>COUNTIF(C30:AF30,"○")</f>
        <v>8</v>
      </c>
      <c r="AI30" s="10">
        <f>+AH30+AI20</f>
        <v>16</v>
      </c>
      <c r="AK30" s="140"/>
      <c r="AL30" s="27" t="s">
        <v>24</v>
      </c>
      <c r="AM30" s="56">
        <f>IFERROR(+AM29/AM28,"")</f>
        <v>0.26666666666666666</v>
      </c>
      <c r="AN30" s="31" t="str">
        <f>IF(AM30="","",IF(AM30&gt;=0.285,"達成",IF(AM29&gt;=AM31,"達成","未達成")))</f>
        <v>達成</v>
      </c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</row>
    <row r="31" spans="1:61" s="20" customFormat="1" ht="14.25" thickBot="1" x14ac:dyDescent="0.2">
      <c r="B31" s="6" t="s">
        <v>3</v>
      </c>
      <c r="C31" s="14"/>
      <c r="D31" s="14"/>
      <c r="E31" s="14"/>
      <c r="F31" s="14"/>
      <c r="G31" s="14"/>
      <c r="H31" s="14" t="s">
        <v>6</v>
      </c>
      <c r="I31" s="14" t="s">
        <v>6</v>
      </c>
      <c r="J31" s="14"/>
      <c r="K31" s="14"/>
      <c r="L31" s="14"/>
      <c r="M31" s="14"/>
      <c r="N31" s="14"/>
      <c r="O31" s="14" t="s">
        <v>6</v>
      </c>
      <c r="P31" s="14" t="s">
        <v>6</v>
      </c>
      <c r="Q31" s="14"/>
      <c r="R31" s="14"/>
      <c r="S31" s="14"/>
      <c r="T31" s="14"/>
      <c r="U31" s="14"/>
      <c r="V31" s="14" t="s">
        <v>6</v>
      </c>
      <c r="W31" s="14" t="s">
        <v>6</v>
      </c>
      <c r="X31" s="14"/>
      <c r="Y31" s="14"/>
      <c r="Z31" s="14" t="s">
        <v>6</v>
      </c>
      <c r="AA31" s="14"/>
      <c r="AB31" s="14"/>
      <c r="AC31" s="14"/>
      <c r="AD31" s="14" t="s">
        <v>6</v>
      </c>
      <c r="AE31" s="14"/>
      <c r="AF31" s="14"/>
      <c r="AG31" s="14" t="s">
        <v>26</v>
      </c>
      <c r="AH31" s="9">
        <f>COUNTIF(C31:AF31,"●")</f>
        <v>8</v>
      </c>
      <c r="AI31" s="11">
        <f>+AH31+AI20</f>
        <v>16</v>
      </c>
      <c r="AK31" s="140"/>
      <c r="AL31" s="94" t="s">
        <v>54</v>
      </c>
      <c r="AM31" s="98">
        <f>AM27</f>
        <v>8</v>
      </c>
      <c r="AN31" s="91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</row>
    <row r="32" spans="1:61" s="20" customFormat="1" ht="14.25" thickBot="1" x14ac:dyDescent="0.2">
      <c r="B32" s="6" t="s">
        <v>40</v>
      </c>
      <c r="C32" s="187" t="s">
        <v>51</v>
      </c>
      <c r="D32" s="188"/>
      <c r="E32" s="188"/>
      <c r="F32" s="188"/>
      <c r="G32" s="188"/>
      <c r="H32" s="188"/>
      <c r="I32" s="189"/>
      <c r="J32" s="187" t="s">
        <v>51</v>
      </c>
      <c r="K32" s="188"/>
      <c r="L32" s="188"/>
      <c r="M32" s="188"/>
      <c r="N32" s="188"/>
      <c r="O32" s="188"/>
      <c r="P32" s="189"/>
      <c r="Q32" s="187" t="s">
        <v>51</v>
      </c>
      <c r="R32" s="188"/>
      <c r="S32" s="188"/>
      <c r="T32" s="188"/>
      <c r="U32" s="188"/>
      <c r="V32" s="188"/>
      <c r="W32" s="189"/>
      <c r="X32" s="187" t="s">
        <v>51</v>
      </c>
      <c r="Y32" s="188"/>
      <c r="Z32" s="188"/>
      <c r="AA32" s="188"/>
      <c r="AB32" s="188"/>
      <c r="AC32" s="188"/>
      <c r="AD32" s="189"/>
      <c r="AE32" s="187" t="s">
        <v>51</v>
      </c>
      <c r="AF32" s="189"/>
      <c r="AG32" s="14" t="s">
        <v>26</v>
      </c>
      <c r="AH32" s="142"/>
      <c r="AI32" s="143"/>
      <c r="AK32" s="141"/>
      <c r="AL32" s="96" t="s">
        <v>42</v>
      </c>
      <c r="AM32" s="97" t="s">
        <v>50</v>
      </c>
      <c r="AN32" s="80"/>
      <c r="AO32" s="76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</row>
    <row r="33" spans="1:61" ht="14.25" thickBot="1" x14ac:dyDescent="0.2">
      <c r="AN33" s="75"/>
    </row>
    <row r="34" spans="1:61" ht="13.5" customHeight="1" x14ac:dyDescent="0.15">
      <c r="A34" s="73" t="e">
        <f>DATE(M7,C24+1,1)</f>
        <v>#NUM!</v>
      </c>
      <c r="B34" s="4" t="s">
        <v>0</v>
      </c>
      <c r="C34" s="115">
        <f>EDATE(C24,1)</f>
        <v>45931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7"/>
      <c r="AH34" s="118" t="s">
        <v>11</v>
      </c>
      <c r="AI34" s="120" t="s">
        <v>12</v>
      </c>
      <c r="AK34" s="144" t="s">
        <v>2</v>
      </c>
      <c r="AL34" s="27" t="s">
        <v>15</v>
      </c>
      <c r="AM34" s="29">
        <f>COUNTIF(C40:AG40,"")+COUNTIF(C40:AG40,"○")</f>
        <v>31</v>
      </c>
    </row>
    <row r="35" spans="1:61" ht="14.25" thickBot="1" x14ac:dyDescent="0.2">
      <c r="B35" s="5" t="s">
        <v>1</v>
      </c>
      <c r="C35" s="21">
        <f>EDATE(C24,1)</f>
        <v>45931</v>
      </c>
      <c r="D35" s="84">
        <f>C35+1</f>
        <v>45932</v>
      </c>
      <c r="E35" s="84">
        <f t="shared" ref="E35:AG35" si="5">D35+1</f>
        <v>45933</v>
      </c>
      <c r="F35" s="84">
        <f t="shared" si="5"/>
        <v>45934</v>
      </c>
      <c r="G35" s="21">
        <f t="shared" si="5"/>
        <v>45935</v>
      </c>
      <c r="H35" s="21">
        <f t="shared" si="5"/>
        <v>45936</v>
      </c>
      <c r="I35" s="21">
        <f t="shared" si="5"/>
        <v>45937</v>
      </c>
      <c r="J35" s="21">
        <f t="shared" si="5"/>
        <v>45938</v>
      </c>
      <c r="K35" s="21">
        <f t="shared" si="5"/>
        <v>45939</v>
      </c>
      <c r="L35" s="21">
        <f t="shared" si="5"/>
        <v>45940</v>
      </c>
      <c r="M35" s="21">
        <f t="shared" si="5"/>
        <v>45941</v>
      </c>
      <c r="N35" s="21">
        <f t="shared" si="5"/>
        <v>45942</v>
      </c>
      <c r="O35" s="21">
        <f t="shared" si="5"/>
        <v>45943</v>
      </c>
      <c r="P35" s="21">
        <f t="shared" si="5"/>
        <v>45944</v>
      </c>
      <c r="Q35" s="21">
        <f t="shared" si="5"/>
        <v>45945</v>
      </c>
      <c r="R35" s="21">
        <f t="shared" si="5"/>
        <v>45946</v>
      </c>
      <c r="S35" s="21">
        <f t="shared" si="5"/>
        <v>45947</v>
      </c>
      <c r="T35" s="21">
        <f t="shared" si="5"/>
        <v>45948</v>
      </c>
      <c r="U35" s="21">
        <f t="shared" si="5"/>
        <v>45949</v>
      </c>
      <c r="V35" s="21">
        <f t="shared" si="5"/>
        <v>45950</v>
      </c>
      <c r="W35" s="21">
        <f t="shared" si="5"/>
        <v>45951</v>
      </c>
      <c r="X35" s="21">
        <f t="shared" si="5"/>
        <v>45952</v>
      </c>
      <c r="Y35" s="21">
        <f t="shared" si="5"/>
        <v>45953</v>
      </c>
      <c r="Z35" s="21">
        <f t="shared" si="5"/>
        <v>45954</v>
      </c>
      <c r="AA35" s="21">
        <f t="shared" si="5"/>
        <v>45955</v>
      </c>
      <c r="AB35" s="21">
        <f t="shared" si="5"/>
        <v>45956</v>
      </c>
      <c r="AC35" s="21">
        <f t="shared" si="5"/>
        <v>45957</v>
      </c>
      <c r="AD35" s="21">
        <f t="shared" si="5"/>
        <v>45958</v>
      </c>
      <c r="AE35" s="21">
        <f t="shared" si="5"/>
        <v>45959</v>
      </c>
      <c r="AF35" s="21">
        <f t="shared" si="5"/>
        <v>45960</v>
      </c>
      <c r="AG35" s="21">
        <f t="shared" si="5"/>
        <v>45961</v>
      </c>
      <c r="AH35" s="119"/>
      <c r="AI35" s="121"/>
      <c r="AK35" s="145"/>
      <c r="AL35" s="27" t="s">
        <v>23</v>
      </c>
      <c r="AM35" s="54">
        <f>COUNTIF(C40:AG40,"○")</f>
        <v>8</v>
      </c>
      <c r="AN35" t="s">
        <v>59</v>
      </c>
    </row>
    <row r="36" spans="1:61" ht="14.25" thickBot="1" x14ac:dyDescent="0.2">
      <c r="B36" s="5" t="s">
        <v>4</v>
      </c>
      <c r="C36" s="85" t="str">
        <f>TEXT(WEEKDAY(+C35),"aaa")</f>
        <v>水</v>
      </c>
      <c r="D36" s="85" t="str">
        <f t="shared" ref="D36:AF36" si="6">TEXT(WEEKDAY(+D35),"aaa")</f>
        <v>木</v>
      </c>
      <c r="E36" s="85" t="str">
        <f t="shared" si="6"/>
        <v>金</v>
      </c>
      <c r="F36" s="85" t="str">
        <f t="shared" si="6"/>
        <v>土</v>
      </c>
      <c r="G36" s="12" t="str">
        <f t="shared" si="6"/>
        <v>日</v>
      </c>
      <c r="H36" s="12" t="str">
        <f t="shared" si="6"/>
        <v>月</v>
      </c>
      <c r="I36" s="12" t="str">
        <f t="shared" si="6"/>
        <v>火</v>
      </c>
      <c r="J36" s="12" t="str">
        <f t="shared" si="6"/>
        <v>水</v>
      </c>
      <c r="K36" s="12" t="str">
        <f t="shared" si="6"/>
        <v>木</v>
      </c>
      <c r="L36" s="12" t="str">
        <f t="shared" si="6"/>
        <v>金</v>
      </c>
      <c r="M36" s="12" t="str">
        <f t="shared" si="6"/>
        <v>土</v>
      </c>
      <c r="N36" s="12" t="str">
        <f t="shared" si="6"/>
        <v>日</v>
      </c>
      <c r="O36" s="12" t="str">
        <f t="shared" si="6"/>
        <v>月</v>
      </c>
      <c r="P36" s="12" t="str">
        <f t="shared" si="6"/>
        <v>火</v>
      </c>
      <c r="Q36" s="12" t="str">
        <f t="shared" si="6"/>
        <v>水</v>
      </c>
      <c r="R36" s="12" t="str">
        <f t="shared" si="6"/>
        <v>木</v>
      </c>
      <c r="S36" s="12" t="str">
        <f t="shared" si="6"/>
        <v>金</v>
      </c>
      <c r="T36" s="12" t="str">
        <f t="shared" si="6"/>
        <v>土</v>
      </c>
      <c r="U36" s="12" t="str">
        <f t="shared" si="6"/>
        <v>日</v>
      </c>
      <c r="V36" s="12" t="str">
        <f t="shared" si="6"/>
        <v>月</v>
      </c>
      <c r="W36" s="12" t="str">
        <f t="shared" si="6"/>
        <v>火</v>
      </c>
      <c r="X36" s="12" t="str">
        <f t="shared" si="6"/>
        <v>水</v>
      </c>
      <c r="Y36" s="12" t="str">
        <f t="shared" si="6"/>
        <v>木</v>
      </c>
      <c r="Z36" s="12" t="str">
        <f t="shared" si="6"/>
        <v>金</v>
      </c>
      <c r="AA36" s="12" t="str">
        <f t="shared" si="6"/>
        <v>土</v>
      </c>
      <c r="AB36" s="12" t="str">
        <f t="shared" si="6"/>
        <v>日</v>
      </c>
      <c r="AC36" s="12" t="str">
        <f t="shared" si="6"/>
        <v>月</v>
      </c>
      <c r="AD36" s="12" t="str">
        <f t="shared" si="6"/>
        <v>火</v>
      </c>
      <c r="AE36" s="12" t="str">
        <f t="shared" si="6"/>
        <v>水</v>
      </c>
      <c r="AF36" s="12" t="str">
        <f t="shared" si="6"/>
        <v>木</v>
      </c>
      <c r="AG36" s="71" t="str">
        <f t="shared" ref="AG36" si="7">TEXT(WEEKDAY(+AG35),"aaa")</f>
        <v>金</v>
      </c>
      <c r="AH36" s="119"/>
      <c r="AI36" s="121"/>
      <c r="AK36" s="145"/>
      <c r="AL36" s="27" t="s">
        <v>24</v>
      </c>
      <c r="AM36" s="56">
        <f>IFERROR(+AM35/AM34,"")</f>
        <v>0.25806451612903225</v>
      </c>
      <c r="AN36" s="31" t="str">
        <f>IF(AM36="","",IF(AM36&gt;=0.285,"達成",IF(AM35&gt;=AM37,"達成","未達成")))</f>
        <v>達成</v>
      </c>
    </row>
    <row r="37" spans="1:61" x14ac:dyDescent="0.15">
      <c r="B37" s="133" t="s">
        <v>5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25"/>
      <c r="O37" s="125" t="s">
        <v>49</v>
      </c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25"/>
      <c r="AA37" s="173"/>
      <c r="AB37" s="173"/>
      <c r="AC37" s="173"/>
      <c r="AD37" s="173"/>
      <c r="AE37" s="173"/>
      <c r="AF37" s="173"/>
      <c r="AG37" s="178"/>
      <c r="AH37" s="119"/>
      <c r="AI37" s="121"/>
      <c r="AK37" s="146"/>
      <c r="AL37" s="27" t="s">
        <v>54</v>
      </c>
      <c r="AM37" s="90">
        <f>COUNTIF(C36:AG36,"土")+COUNTIF(C36:AG36,"日")</f>
        <v>8</v>
      </c>
    </row>
    <row r="38" spans="1:61" x14ac:dyDescent="0.15">
      <c r="B38" s="13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26"/>
      <c r="O38" s="126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26"/>
      <c r="AA38" s="174"/>
      <c r="AB38" s="174"/>
      <c r="AC38" s="174"/>
      <c r="AD38" s="174"/>
      <c r="AE38" s="174"/>
      <c r="AF38" s="174"/>
      <c r="AG38" s="179"/>
      <c r="AH38" s="119"/>
      <c r="AI38" s="121"/>
      <c r="AK38" s="139" t="s">
        <v>3</v>
      </c>
      <c r="AL38" s="28" t="s">
        <v>15</v>
      </c>
      <c r="AM38" s="55">
        <f>COUNTIF(C41:AG41,"")+COUNTIF(C41:AG41,"●")</f>
        <v>31</v>
      </c>
      <c r="AN38" s="80"/>
    </row>
    <row r="39" spans="1:61" s="1" customFormat="1" ht="39.950000000000003" customHeight="1" thickBot="1" x14ac:dyDescent="0.2">
      <c r="B39" s="13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27"/>
      <c r="O39" s="127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27"/>
      <c r="AA39" s="175"/>
      <c r="AB39" s="175"/>
      <c r="AC39" s="175"/>
      <c r="AD39" s="175"/>
      <c r="AE39" s="175"/>
      <c r="AF39" s="175"/>
      <c r="AG39" s="180"/>
      <c r="AH39" s="119"/>
      <c r="AI39" s="121"/>
      <c r="AK39" s="140"/>
      <c r="AL39" s="27" t="s">
        <v>23</v>
      </c>
      <c r="AM39" s="55">
        <f>COUNTIF(C41:AG41,"●")</f>
        <v>8</v>
      </c>
      <c r="AN39" s="93" t="s">
        <v>59</v>
      </c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</row>
    <row r="40" spans="1:61" s="20" customFormat="1" ht="14.25" thickBot="1" x14ac:dyDescent="0.2">
      <c r="B40" s="5" t="s">
        <v>2</v>
      </c>
      <c r="C40" s="85"/>
      <c r="D40" s="85"/>
      <c r="E40" s="85"/>
      <c r="F40" s="85" t="s">
        <v>28</v>
      </c>
      <c r="G40" s="12" t="s">
        <v>28</v>
      </c>
      <c r="H40" s="12"/>
      <c r="I40" s="12"/>
      <c r="J40" s="12"/>
      <c r="K40" s="12"/>
      <c r="L40" s="12"/>
      <c r="M40" s="12" t="s">
        <v>28</v>
      </c>
      <c r="N40" s="12" t="s">
        <v>28</v>
      </c>
      <c r="O40" s="12"/>
      <c r="P40" s="12"/>
      <c r="Q40" s="12"/>
      <c r="R40" s="12"/>
      <c r="S40" s="12"/>
      <c r="T40" s="12" t="s">
        <v>28</v>
      </c>
      <c r="U40" s="12" t="s">
        <v>28</v>
      </c>
      <c r="V40" s="12"/>
      <c r="W40" s="12"/>
      <c r="X40" s="12"/>
      <c r="Y40" s="12"/>
      <c r="Z40" s="12" t="s">
        <v>28</v>
      </c>
      <c r="AA40" s="12" t="s">
        <v>28</v>
      </c>
      <c r="AB40" s="12"/>
      <c r="AC40" s="12"/>
      <c r="AD40" s="12"/>
      <c r="AE40" s="12"/>
      <c r="AF40" s="12"/>
      <c r="AG40" s="12"/>
      <c r="AH40" s="8">
        <f>COUNTIF(C40:AG40,"○")</f>
        <v>8</v>
      </c>
      <c r="AI40" s="10">
        <f>+AH40+AI30</f>
        <v>24</v>
      </c>
      <c r="AK40" s="140"/>
      <c r="AL40" s="27" t="s">
        <v>24</v>
      </c>
      <c r="AM40" s="56">
        <f>IFERROR(+AM39/AM38,"")</f>
        <v>0.25806451612903225</v>
      </c>
      <c r="AN40" s="31" t="str">
        <f>IF(AM40="","",IF(AM40&gt;=0.285,"達成",IF(AM39&gt;=AM41,"達成","未達成")))</f>
        <v>達成</v>
      </c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</row>
    <row r="41" spans="1:61" s="20" customFormat="1" ht="14.25" thickBot="1" x14ac:dyDescent="0.2">
      <c r="B41" s="6" t="s">
        <v>3</v>
      </c>
      <c r="C41" s="77"/>
      <c r="D41" s="77"/>
      <c r="E41" s="77"/>
      <c r="F41" s="77" t="s">
        <v>6</v>
      </c>
      <c r="G41" s="14" t="s">
        <v>6</v>
      </c>
      <c r="H41" s="14"/>
      <c r="I41" s="14"/>
      <c r="J41" s="14"/>
      <c r="K41" s="14"/>
      <c r="L41" s="14"/>
      <c r="M41" s="14" t="s">
        <v>6</v>
      </c>
      <c r="N41" s="14" t="s">
        <v>6</v>
      </c>
      <c r="O41" s="14" t="s">
        <v>6</v>
      </c>
      <c r="P41" s="14"/>
      <c r="Q41" s="14"/>
      <c r="R41" s="14"/>
      <c r="S41" s="14"/>
      <c r="T41" s="14"/>
      <c r="U41" s="14" t="s">
        <v>6</v>
      </c>
      <c r="V41" s="14"/>
      <c r="W41" s="14"/>
      <c r="X41" s="14"/>
      <c r="Y41" s="14"/>
      <c r="Z41" s="14" t="s">
        <v>6</v>
      </c>
      <c r="AA41" s="14" t="s">
        <v>6</v>
      </c>
      <c r="AB41" s="14"/>
      <c r="AC41" s="14"/>
      <c r="AD41" s="14"/>
      <c r="AE41" s="14"/>
      <c r="AF41" s="14"/>
      <c r="AG41" s="14"/>
      <c r="AH41" s="9">
        <f>COUNTIF(C41:AG41,"●")</f>
        <v>8</v>
      </c>
      <c r="AI41" s="11">
        <f>+AH41+AI31</f>
        <v>24</v>
      </c>
      <c r="AK41" s="140"/>
      <c r="AL41" s="94" t="s">
        <v>54</v>
      </c>
      <c r="AM41" s="98">
        <f>AM37</f>
        <v>8</v>
      </c>
      <c r="AN41" s="91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</row>
    <row r="42" spans="1:61" s="20" customFormat="1" ht="14.25" thickBot="1" x14ac:dyDescent="0.2">
      <c r="B42" s="6" t="s">
        <v>40</v>
      </c>
      <c r="C42" s="185" t="s">
        <v>51</v>
      </c>
      <c r="D42" s="190"/>
      <c r="E42" s="190"/>
      <c r="F42" s="190"/>
      <c r="G42" s="186"/>
      <c r="H42" s="187" t="s">
        <v>51</v>
      </c>
      <c r="I42" s="188"/>
      <c r="J42" s="188"/>
      <c r="K42" s="188"/>
      <c r="L42" s="188"/>
      <c r="M42" s="188"/>
      <c r="N42" s="189"/>
      <c r="O42" s="187" t="s">
        <v>51</v>
      </c>
      <c r="P42" s="188"/>
      <c r="Q42" s="188"/>
      <c r="R42" s="188"/>
      <c r="S42" s="188"/>
      <c r="T42" s="188"/>
      <c r="U42" s="189"/>
      <c r="V42" s="187" t="s">
        <v>51</v>
      </c>
      <c r="W42" s="188"/>
      <c r="X42" s="188"/>
      <c r="Y42" s="188"/>
      <c r="Z42" s="188"/>
      <c r="AA42" s="188"/>
      <c r="AB42" s="189"/>
      <c r="AC42" s="187" t="s">
        <v>51</v>
      </c>
      <c r="AD42" s="188"/>
      <c r="AE42" s="188"/>
      <c r="AF42" s="188"/>
      <c r="AG42" s="188"/>
      <c r="AH42" s="142"/>
      <c r="AI42" s="143"/>
      <c r="AK42" s="141"/>
      <c r="AL42" s="96" t="s">
        <v>42</v>
      </c>
      <c r="AM42" s="97" t="s">
        <v>50</v>
      </c>
      <c r="AN42" s="80"/>
      <c r="AO42" s="76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</row>
    <row r="43" spans="1:61" ht="14.25" thickBot="1" x14ac:dyDescent="0.2">
      <c r="AN43" s="75"/>
    </row>
    <row r="44" spans="1:61" ht="13.5" customHeight="1" x14ac:dyDescent="0.15">
      <c r="A44" s="73" t="e">
        <f>DATE(M7,C34+1,1)</f>
        <v>#NUM!</v>
      </c>
      <c r="B44" s="4" t="s">
        <v>0</v>
      </c>
      <c r="C44" s="115">
        <f>EDATE(C34,1)</f>
        <v>45962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92"/>
      <c r="AH44" s="118" t="s">
        <v>11</v>
      </c>
      <c r="AI44" s="120" t="s">
        <v>12</v>
      </c>
      <c r="AK44" s="144" t="s">
        <v>2</v>
      </c>
      <c r="AL44" s="27" t="s">
        <v>15</v>
      </c>
      <c r="AM44" s="29">
        <f>COUNTIF(C50:AG50,"")+COUNTIF(C50:AG50,"○")</f>
        <v>30</v>
      </c>
    </row>
    <row r="45" spans="1:61" ht="14.25" thickBot="1" x14ac:dyDescent="0.2">
      <c r="B45" s="5" t="s">
        <v>1</v>
      </c>
      <c r="C45" s="21">
        <f>EDATE(C34,1)</f>
        <v>45962</v>
      </c>
      <c r="D45" s="21">
        <f>C45+1</f>
        <v>45963</v>
      </c>
      <c r="E45" s="21">
        <f t="shared" ref="E45:AE45" si="8">D45+1</f>
        <v>45964</v>
      </c>
      <c r="F45" s="21">
        <f t="shared" si="8"/>
        <v>45965</v>
      </c>
      <c r="G45" s="21">
        <f t="shared" si="8"/>
        <v>45966</v>
      </c>
      <c r="H45" s="21">
        <f t="shared" si="8"/>
        <v>45967</v>
      </c>
      <c r="I45" s="21">
        <f t="shared" si="8"/>
        <v>45968</v>
      </c>
      <c r="J45" s="21">
        <f t="shared" si="8"/>
        <v>45969</v>
      </c>
      <c r="K45" s="21">
        <f t="shared" si="8"/>
        <v>45970</v>
      </c>
      <c r="L45" s="21">
        <f t="shared" si="8"/>
        <v>45971</v>
      </c>
      <c r="M45" s="21">
        <f t="shared" si="8"/>
        <v>45972</v>
      </c>
      <c r="N45" s="21">
        <f t="shared" si="8"/>
        <v>45973</v>
      </c>
      <c r="O45" s="21">
        <f t="shared" si="8"/>
        <v>45974</v>
      </c>
      <c r="P45" s="21">
        <f t="shared" si="8"/>
        <v>45975</v>
      </c>
      <c r="Q45" s="21">
        <f t="shared" si="8"/>
        <v>45976</v>
      </c>
      <c r="R45" s="21">
        <f t="shared" si="8"/>
        <v>45977</v>
      </c>
      <c r="S45" s="21">
        <f t="shared" si="8"/>
        <v>45978</v>
      </c>
      <c r="T45" s="21">
        <f t="shared" si="8"/>
        <v>45979</v>
      </c>
      <c r="U45" s="21">
        <f t="shared" si="8"/>
        <v>45980</v>
      </c>
      <c r="V45" s="21">
        <f t="shared" si="8"/>
        <v>45981</v>
      </c>
      <c r="W45" s="21">
        <f t="shared" si="8"/>
        <v>45982</v>
      </c>
      <c r="X45" s="21">
        <f t="shared" si="8"/>
        <v>45983</v>
      </c>
      <c r="Y45" s="21">
        <f t="shared" si="8"/>
        <v>45984</v>
      </c>
      <c r="Z45" s="21">
        <f t="shared" si="8"/>
        <v>45985</v>
      </c>
      <c r="AA45" s="21">
        <f t="shared" si="8"/>
        <v>45986</v>
      </c>
      <c r="AB45" s="21">
        <f t="shared" si="8"/>
        <v>45987</v>
      </c>
      <c r="AC45" s="21">
        <f t="shared" si="8"/>
        <v>45988</v>
      </c>
      <c r="AD45" s="21">
        <f t="shared" si="8"/>
        <v>45989</v>
      </c>
      <c r="AE45" s="21">
        <f t="shared" si="8"/>
        <v>45990</v>
      </c>
      <c r="AF45" s="21">
        <f>AE45+1</f>
        <v>45991</v>
      </c>
      <c r="AG45" s="89"/>
      <c r="AH45" s="119"/>
      <c r="AI45" s="121"/>
      <c r="AK45" s="145"/>
      <c r="AL45" s="27" t="s">
        <v>23</v>
      </c>
      <c r="AM45" s="54">
        <f>COUNTIF(C50:AG50,"○")</f>
        <v>10</v>
      </c>
      <c r="AN45" t="s">
        <v>59</v>
      </c>
    </row>
    <row r="46" spans="1:61" ht="14.25" thickBot="1" x14ac:dyDescent="0.2">
      <c r="B46" s="5" t="s">
        <v>4</v>
      </c>
      <c r="C46" s="12" t="str">
        <f>TEXT(WEEKDAY(+C45),"aaa")</f>
        <v>土</v>
      </c>
      <c r="D46" s="12" t="str">
        <f t="shared" ref="D46:AF46" si="9">TEXT(WEEKDAY(+D45),"aaa")</f>
        <v>日</v>
      </c>
      <c r="E46" s="12" t="str">
        <f t="shared" si="9"/>
        <v>月</v>
      </c>
      <c r="F46" s="12" t="str">
        <f t="shared" si="9"/>
        <v>火</v>
      </c>
      <c r="G46" s="12" t="str">
        <f t="shared" si="9"/>
        <v>水</v>
      </c>
      <c r="H46" s="12" t="str">
        <f t="shared" si="9"/>
        <v>木</v>
      </c>
      <c r="I46" s="12" t="str">
        <f t="shared" si="9"/>
        <v>金</v>
      </c>
      <c r="J46" s="12" t="str">
        <f t="shared" si="9"/>
        <v>土</v>
      </c>
      <c r="K46" s="12" t="str">
        <f t="shared" si="9"/>
        <v>日</v>
      </c>
      <c r="L46" s="12" t="str">
        <f t="shared" si="9"/>
        <v>月</v>
      </c>
      <c r="M46" s="12" t="str">
        <f t="shared" si="9"/>
        <v>火</v>
      </c>
      <c r="N46" s="12" t="str">
        <f t="shared" si="9"/>
        <v>水</v>
      </c>
      <c r="O46" s="12" t="str">
        <f t="shared" si="9"/>
        <v>木</v>
      </c>
      <c r="P46" s="12" t="str">
        <f t="shared" si="9"/>
        <v>金</v>
      </c>
      <c r="Q46" s="12" t="str">
        <f t="shared" si="9"/>
        <v>土</v>
      </c>
      <c r="R46" s="12" t="str">
        <f t="shared" si="9"/>
        <v>日</v>
      </c>
      <c r="S46" s="12" t="str">
        <f t="shared" si="9"/>
        <v>月</v>
      </c>
      <c r="T46" s="12" t="str">
        <f t="shared" si="9"/>
        <v>火</v>
      </c>
      <c r="U46" s="12" t="str">
        <f t="shared" si="9"/>
        <v>水</v>
      </c>
      <c r="V46" s="12" t="str">
        <f t="shared" si="9"/>
        <v>木</v>
      </c>
      <c r="W46" s="12" t="str">
        <f t="shared" si="9"/>
        <v>金</v>
      </c>
      <c r="X46" s="12" t="str">
        <f t="shared" si="9"/>
        <v>土</v>
      </c>
      <c r="Y46" s="12" t="str">
        <f t="shared" si="9"/>
        <v>日</v>
      </c>
      <c r="Z46" s="12" t="str">
        <f t="shared" si="9"/>
        <v>月</v>
      </c>
      <c r="AA46" s="12" t="str">
        <f t="shared" si="9"/>
        <v>火</v>
      </c>
      <c r="AB46" s="12" t="str">
        <f t="shared" si="9"/>
        <v>水</v>
      </c>
      <c r="AC46" s="12" t="str">
        <f t="shared" si="9"/>
        <v>木</v>
      </c>
      <c r="AD46" s="12" t="str">
        <f t="shared" si="9"/>
        <v>金</v>
      </c>
      <c r="AE46" s="12" t="str">
        <f t="shared" si="9"/>
        <v>土</v>
      </c>
      <c r="AF46" s="12" t="str">
        <f t="shared" si="9"/>
        <v>日</v>
      </c>
      <c r="AG46" s="87"/>
      <c r="AH46" s="119"/>
      <c r="AI46" s="121"/>
      <c r="AK46" s="145"/>
      <c r="AL46" s="27" t="s">
        <v>24</v>
      </c>
      <c r="AM46" s="56">
        <f>IFERROR(+AM45/AM44,"")</f>
        <v>0.33333333333333331</v>
      </c>
      <c r="AN46" s="31" t="str">
        <f>IF(AM46="","",IF(AM46&gt;=0.285,"達成",IF(AM45&gt;=AM47,"達成","未達成")))</f>
        <v>達成</v>
      </c>
    </row>
    <row r="47" spans="1:61" x14ac:dyDescent="0.15">
      <c r="B47" s="133" t="s">
        <v>5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25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25" t="s">
        <v>55</v>
      </c>
      <c r="AA47" s="173"/>
      <c r="AB47" s="173"/>
      <c r="AC47" s="173"/>
      <c r="AD47" s="173"/>
      <c r="AE47" s="173"/>
      <c r="AF47" s="173"/>
      <c r="AG47" s="178"/>
      <c r="AH47" s="119"/>
      <c r="AI47" s="121"/>
      <c r="AK47" s="146"/>
      <c r="AL47" s="27" t="s">
        <v>54</v>
      </c>
      <c r="AM47" s="90">
        <f>COUNTIF(C46:AG46,"土")+COUNTIF(C46:AG46,"日")</f>
        <v>10</v>
      </c>
    </row>
    <row r="48" spans="1:61" x14ac:dyDescent="0.15">
      <c r="B48" s="13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26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26"/>
      <c r="AA48" s="174"/>
      <c r="AB48" s="174"/>
      <c r="AC48" s="174"/>
      <c r="AD48" s="174"/>
      <c r="AE48" s="174"/>
      <c r="AF48" s="174"/>
      <c r="AG48" s="179"/>
      <c r="AH48" s="119"/>
      <c r="AI48" s="121"/>
      <c r="AK48" s="139" t="s">
        <v>3</v>
      </c>
      <c r="AL48" s="28" t="s">
        <v>15</v>
      </c>
      <c r="AM48" s="55">
        <f>COUNTIF(C51:AG51,"")+COUNTIF(C51:AG51,"●")</f>
        <v>30</v>
      </c>
      <c r="AN48" s="80"/>
    </row>
    <row r="49" spans="1:61" s="1" customFormat="1" ht="39.950000000000003" customHeight="1" thickBot="1" x14ac:dyDescent="0.2">
      <c r="B49" s="13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27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27"/>
      <c r="AA49" s="175"/>
      <c r="AB49" s="175"/>
      <c r="AC49" s="175"/>
      <c r="AD49" s="175"/>
      <c r="AE49" s="175"/>
      <c r="AF49" s="175"/>
      <c r="AG49" s="180"/>
      <c r="AH49" s="119"/>
      <c r="AI49" s="121"/>
      <c r="AK49" s="140"/>
      <c r="AL49" s="27" t="s">
        <v>23</v>
      </c>
      <c r="AM49" s="55">
        <f>COUNTIF(C51:AG51,"●")</f>
        <v>10</v>
      </c>
      <c r="AN49" s="93" t="s">
        <v>59</v>
      </c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</row>
    <row r="50" spans="1:61" s="20" customFormat="1" ht="14.25" thickBot="1" x14ac:dyDescent="0.2">
      <c r="B50" s="5" t="s">
        <v>2</v>
      </c>
      <c r="C50" s="12" t="s">
        <v>28</v>
      </c>
      <c r="D50" s="12" t="s">
        <v>28</v>
      </c>
      <c r="E50" s="12"/>
      <c r="F50" s="12"/>
      <c r="G50" s="12"/>
      <c r="H50" s="12"/>
      <c r="I50" s="12"/>
      <c r="J50" s="12" t="s">
        <v>28</v>
      </c>
      <c r="K50" s="12" t="s">
        <v>28</v>
      </c>
      <c r="L50" s="12"/>
      <c r="M50" s="12"/>
      <c r="N50" s="12"/>
      <c r="O50" s="12"/>
      <c r="P50" s="12"/>
      <c r="Q50" s="12" t="s">
        <v>28</v>
      </c>
      <c r="R50" s="12" t="s">
        <v>28</v>
      </c>
      <c r="S50" s="12"/>
      <c r="T50" s="12"/>
      <c r="U50" s="12"/>
      <c r="V50" s="12"/>
      <c r="W50" s="12"/>
      <c r="X50" s="12" t="s">
        <v>28</v>
      </c>
      <c r="Y50" s="12" t="s">
        <v>28</v>
      </c>
      <c r="Z50" s="12"/>
      <c r="AA50" s="12"/>
      <c r="AB50" s="12"/>
      <c r="AC50" s="12"/>
      <c r="AD50" s="12"/>
      <c r="AE50" s="12" t="s">
        <v>28</v>
      </c>
      <c r="AF50" s="12" t="s">
        <v>28</v>
      </c>
      <c r="AG50" s="86" t="s">
        <v>26</v>
      </c>
      <c r="AH50" s="8">
        <f>COUNTIF(C50:AF50,"○")</f>
        <v>10</v>
      </c>
      <c r="AI50" s="10">
        <f>+AH50+AI40</f>
        <v>34</v>
      </c>
      <c r="AK50" s="140"/>
      <c r="AL50" s="27" t="s">
        <v>24</v>
      </c>
      <c r="AM50" s="56">
        <f>IFERROR(+AM49/AM48,"")</f>
        <v>0.33333333333333331</v>
      </c>
      <c r="AN50" s="31" t="str">
        <f>IF(AM50="","",IF(AM50&gt;=0.285,"達成",IF(AM49&gt;=AM51,"達成","未達成")))</f>
        <v>達成</v>
      </c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</row>
    <row r="51" spans="1:61" s="20" customFormat="1" ht="14.25" thickBot="1" x14ac:dyDescent="0.2">
      <c r="B51" s="6" t="s">
        <v>3</v>
      </c>
      <c r="C51" s="14" t="s">
        <v>6</v>
      </c>
      <c r="D51" s="14" t="s">
        <v>6</v>
      </c>
      <c r="E51" s="14"/>
      <c r="F51" s="14"/>
      <c r="G51" s="14"/>
      <c r="H51" s="14"/>
      <c r="I51" s="14"/>
      <c r="J51" s="14" t="s">
        <v>6</v>
      </c>
      <c r="K51" s="14" t="s">
        <v>6</v>
      </c>
      <c r="L51" s="14"/>
      <c r="M51" s="14"/>
      <c r="N51" s="14"/>
      <c r="O51" s="14"/>
      <c r="P51" s="14"/>
      <c r="Q51" s="14" t="s">
        <v>6</v>
      </c>
      <c r="R51" s="14" t="s">
        <v>6</v>
      </c>
      <c r="S51" s="14"/>
      <c r="T51" s="14"/>
      <c r="U51" s="14"/>
      <c r="V51" s="14"/>
      <c r="W51" s="14"/>
      <c r="X51" s="14"/>
      <c r="Y51" s="14" t="s">
        <v>6</v>
      </c>
      <c r="Z51" s="14" t="s">
        <v>6</v>
      </c>
      <c r="AA51" s="14"/>
      <c r="AB51" s="14"/>
      <c r="AC51" s="14"/>
      <c r="AD51" s="14"/>
      <c r="AE51" s="14" t="s">
        <v>6</v>
      </c>
      <c r="AF51" s="14" t="s">
        <v>6</v>
      </c>
      <c r="AG51" s="14" t="s">
        <v>26</v>
      </c>
      <c r="AH51" s="9">
        <f>COUNTIF(C51:AF51,"●")</f>
        <v>10</v>
      </c>
      <c r="AI51" s="11">
        <f>+AH51+AI41</f>
        <v>34</v>
      </c>
      <c r="AK51" s="140"/>
      <c r="AL51" s="94" t="s">
        <v>54</v>
      </c>
      <c r="AM51" s="98">
        <f>AM47</f>
        <v>10</v>
      </c>
      <c r="AN51" s="91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</row>
    <row r="52" spans="1:61" s="20" customFormat="1" ht="14.25" thickBot="1" x14ac:dyDescent="0.2">
      <c r="B52" s="6" t="s">
        <v>40</v>
      </c>
      <c r="C52" s="185" t="s">
        <v>51</v>
      </c>
      <c r="D52" s="186"/>
      <c r="E52" s="187" t="s">
        <v>51</v>
      </c>
      <c r="F52" s="188"/>
      <c r="G52" s="188"/>
      <c r="H52" s="188"/>
      <c r="I52" s="188"/>
      <c r="J52" s="188"/>
      <c r="K52" s="189"/>
      <c r="L52" s="187" t="s">
        <v>51</v>
      </c>
      <c r="M52" s="188"/>
      <c r="N52" s="188"/>
      <c r="O52" s="188"/>
      <c r="P52" s="188"/>
      <c r="Q52" s="188"/>
      <c r="R52" s="189"/>
      <c r="S52" s="187" t="s">
        <v>53</v>
      </c>
      <c r="T52" s="188"/>
      <c r="U52" s="188"/>
      <c r="V52" s="188"/>
      <c r="W52" s="188"/>
      <c r="X52" s="188"/>
      <c r="Y52" s="189"/>
      <c r="Z52" s="187" t="s">
        <v>51</v>
      </c>
      <c r="AA52" s="188"/>
      <c r="AB52" s="188"/>
      <c r="AC52" s="188"/>
      <c r="AD52" s="188"/>
      <c r="AE52" s="188"/>
      <c r="AF52" s="189"/>
      <c r="AG52" s="14" t="s">
        <v>26</v>
      </c>
      <c r="AH52" s="142"/>
      <c r="AI52" s="143"/>
      <c r="AK52" s="141"/>
      <c r="AL52" s="96" t="s">
        <v>42</v>
      </c>
      <c r="AM52" s="97" t="s">
        <v>52</v>
      </c>
      <c r="AN52" s="80"/>
      <c r="AO52" s="76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</row>
    <row r="53" spans="1:61" ht="14.25" thickBot="1" x14ac:dyDescent="0.2">
      <c r="AN53" s="75"/>
    </row>
    <row r="54" spans="1:61" ht="13.5" customHeight="1" x14ac:dyDescent="0.15">
      <c r="A54" s="73" t="e">
        <f>DATE(M7,C44+1,1)</f>
        <v>#NUM!</v>
      </c>
      <c r="B54" s="4" t="s">
        <v>0</v>
      </c>
      <c r="C54" s="115">
        <f>EDATE(C44,1)</f>
        <v>45992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8" t="s">
        <v>11</v>
      </c>
      <c r="AI54" s="120" t="s">
        <v>12</v>
      </c>
      <c r="AK54" s="144" t="s">
        <v>2</v>
      </c>
      <c r="AL54" s="27" t="s">
        <v>15</v>
      </c>
      <c r="AM54" s="29">
        <f>COUNTIF(C60:AG60,"")+COUNTIF(C60:AG60,"○")</f>
        <v>28</v>
      </c>
    </row>
    <row r="55" spans="1:61" ht="14.25" thickBot="1" x14ac:dyDescent="0.2">
      <c r="B55" s="5" t="s">
        <v>1</v>
      </c>
      <c r="C55" s="21">
        <f>EDATE(C44,1)</f>
        <v>45992</v>
      </c>
      <c r="D55" s="21">
        <f>C55+1</f>
        <v>45993</v>
      </c>
      <c r="E55" s="21">
        <f t="shared" ref="E55:AF55" si="10">D55+1</f>
        <v>45994</v>
      </c>
      <c r="F55" s="21">
        <f t="shared" si="10"/>
        <v>45995</v>
      </c>
      <c r="G55" s="21">
        <f t="shared" si="10"/>
        <v>45996</v>
      </c>
      <c r="H55" s="21">
        <f t="shared" si="10"/>
        <v>45997</v>
      </c>
      <c r="I55" s="21">
        <f t="shared" si="10"/>
        <v>45998</v>
      </c>
      <c r="J55" s="21">
        <f t="shared" si="10"/>
        <v>45999</v>
      </c>
      <c r="K55" s="21">
        <f t="shared" si="10"/>
        <v>46000</v>
      </c>
      <c r="L55" s="21">
        <f t="shared" si="10"/>
        <v>46001</v>
      </c>
      <c r="M55" s="21">
        <f t="shared" si="10"/>
        <v>46002</v>
      </c>
      <c r="N55" s="21">
        <f t="shared" si="10"/>
        <v>46003</v>
      </c>
      <c r="O55" s="84">
        <f t="shared" si="10"/>
        <v>46004</v>
      </c>
      <c r="P55" s="84">
        <f t="shared" si="10"/>
        <v>46005</v>
      </c>
      <c r="Q55" s="84">
        <f t="shared" si="10"/>
        <v>46006</v>
      </c>
      <c r="R55" s="21">
        <f t="shared" si="10"/>
        <v>46007</v>
      </c>
      <c r="S55" s="21">
        <f t="shared" si="10"/>
        <v>46008</v>
      </c>
      <c r="T55" s="21">
        <f t="shared" si="10"/>
        <v>46009</v>
      </c>
      <c r="U55" s="21">
        <f t="shared" si="10"/>
        <v>46010</v>
      </c>
      <c r="V55" s="21">
        <f t="shared" si="10"/>
        <v>46011</v>
      </c>
      <c r="W55" s="21">
        <f t="shared" si="10"/>
        <v>46012</v>
      </c>
      <c r="X55" s="21">
        <f t="shared" si="10"/>
        <v>46013</v>
      </c>
      <c r="Y55" s="21">
        <f t="shared" si="10"/>
        <v>46014</v>
      </c>
      <c r="Z55" s="21">
        <f t="shared" si="10"/>
        <v>46015</v>
      </c>
      <c r="AA55" s="21">
        <f t="shared" si="10"/>
        <v>46016</v>
      </c>
      <c r="AB55" s="21">
        <f t="shared" si="10"/>
        <v>46017</v>
      </c>
      <c r="AC55" s="21">
        <f t="shared" si="10"/>
        <v>46018</v>
      </c>
      <c r="AD55" s="21">
        <f t="shared" si="10"/>
        <v>46019</v>
      </c>
      <c r="AE55" s="23">
        <f t="shared" si="10"/>
        <v>46020</v>
      </c>
      <c r="AF55" s="23">
        <f t="shared" si="10"/>
        <v>46021</v>
      </c>
      <c r="AG55" s="23">
        <f>AF55+1</f>
        <v>46022</v>
      </c>
      <c r="AH55" s="119"/>
      <c r="AI55" s="121"/>
      <c r="AK55" s="145"/>
      <c r="AL55" s="27" t="s">
        <v>23</v>
      </c>
      <c r="AM55" s="54">
        <f>COUNTIF(C60:AG60,"○")</f>
        <v>8</v>
      </c>
      <c r="AN55" t="s">
        <v>59</v>
      </c>
    </row>
    <row r="56" spans="1:61" ht="14.25" thickBot="1" x14ac:dyDescent="0.2">
      <c r="B56" s="5" t="s">
        <v>4</v>
      </c>
      <c r="C56" s="12" t="str">
        <f>TEXT(WEEKDAY(+C55),"aaa")</f>
        <v>月</v>
      </c>
      <c r="D56" s="12" t="str">
        <f t="shared" ref="D56:AF56" si="11">TEXT(WEEKDAY(+D55),"aaa")</f>
        <v>火</v>
      </c>
      <c r="E56" s="12" t="str">
        <f t="shared" si="11"/>
        <v>水</v>
      </c>
      <c r="F56" s="12" t="str">
        <f t="shared" si="11"/>
        <v>木</v>
      </c>
      <c r="G56" s="12" t="str">
        <f t="shared" si="11"/>
        <v>金</v>
      </c>
      <c r="H56" s="12" t="str">
        <f t="shared" si="11"/>
        <v>土</v>
      </c>
      <c r="I56" s="12" t="str">
        <f t="shared" si="11"/>
        <v>日</v>
      </c>
      <c r="J56" s="12" t="str">
        <f t="shared" si="11"/>
        <v>月</v>
      </c>
      <c r="K56" s="12" t="str">
        <f t="shared" si="11"/>
        <v>火</v>
      </c>
      <c r="L56" s="12" t="str">
        <f t="shared" si="11"/>
        <v>水</v>
      </c>
      <c r="M56" s="12" t="str">
        <f t="shared" si="11"/>
        <v>木</v>
      </c>
      <c r="N56" s="12" t="str">
        <f t="shared" si="11"/>
        <v>金</v>
      </c>
      <c r="O56" s="85" t="str">
        <f t="shared" si="11"/>
        <v>土</v>
      </c>
      <c r="P56" s="85" t="str">
        <f t="shared" si="11"/>
        <v>日</v>
      </c>
      <c r="Q56" s="85" t="str">
        <f t="shared" si="11"/>
        <v>月</v>
      </c>
      <c r="R56" s="12" t="str">
        <f t="shared" si="11"/>
        <v>火</v>
      </c>
      <c r="S56" s="12" t="str">
        <f t="shared" si="11"/>
        <v>水</v>
      </c>
      <c r="T56" s="12" t="str">
        <f t="shared" si="11"/>
        <v>木</v>
      </c>
      <c r="U56" s="12" t="str">
        <f t="shared" si="11"/>
        <v>金</v>
      </c>
      <c r="V56" s="12" t="str">
        <f t="shared" si="11"/>
        <v>土</v>
      </c>
      <c r="W56" s="12" t="str">
        <f t="shared" si="11"/>
        <v>日</v>
      </c>
      <c r="X56" s="12" t="str">
        <f t="shared" si="11"/>
        <v>月</v>
      </c>
      <c r="Y56" s="12" t="str">
        <f t="shared" si="11"/>
        <v>火</v>
      </c>
      <c r="Z56" s="12" t="str">
        <f t="shared" si="11"/>
        <v>水</v>
      </c>
      <c r="AA56" s="12" t="str">
        <f t="shared" si="11"/>
        <v>木</v>
      </c>
      <c r="AB56" s="12" t="str">
        <f t="shared" si="11"/>
        <v>金</v>
      </c>
      <c r="AC56" s="12" t="str">
        <f t="shared" si="11"/>
        <v>土</v>
      </c>
      <c r="AD56" s="12" t="str">
        <f t="shared" si="11"/>
        <v>日</v>
      </c>
      <c r="AE56" s="24" t="str">
        <f t="shared" si="11"/>
        <v>月</v>
      </c>
      <c r="AF56" s="24" t="str">
        <f t="shared" si="11"/>
        <v>火</v>
      </c>
      <c r="AG56" s="24" t="str">
        <f t="shared" ref="AG56" si="12">TEXT(WEEKDAY(+AG55),"aaa")</f>
        <v>水</v>
      </c>
      <c r="AH56" s="119"/>
      <c r="AI56" s="121"/>
      <c r="AK56" s="145"/>
      <c r="AL56" s="27" t="s">
        <v>24</v>
      </c>
      <c r="AM56" s="56">
        <f>IFERROR(+AM55/AM54,"")</f>
        <v>0.2857142857142857</v>
      </c>
      <c r="AN56" s="31" t="str">
        <f>IF(AM56="","",IF(AM56&gt;=0.285,"達成",IF(AM55&gt;=AM57,"達成","未達成")))</f>
        <v>達成</v>
      </c>
    </row>
    <row r="57" spans="1:61" x14ac:dyDescent="0.15">
      <c r="B57" s="133" t="s">
        <v>5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25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25"/>
      <c r="AA57" s="173"/>
      <c r="AB57" s="173"/>
      <c r="AC57" s="173"/>
      <c r="AD57" s="173"/>
      <c r="AE57" s="194"/>
      <c r="AF57" s="194"/>
      <c r="AG57" s="194"/>
      <c r="AH57" s="119"/>
      <c r="AI57" s="121"/>
      <c r="AK57" s="146"/>
      <c r="AL57" s="27" t="s">
        <v>54</v>
      </c>
      <c r="AM57" s="90">
        <f>COUNTIF(C56:AD56,"土")+COUNTIF(C56:AD56,"日")</f>
        <v>8</v>
      </c>
    </row>
    <row r="58" spans="1:61" x14ac:dyDescent="0.15">
      <c r="B58" s="13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26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26"/>
      <c r="AA58" s="174"/>
      <c r="AB58" s="174"/>
      <c r="AC58" s="174"/>
      <c r="AD58" s="174"/>
      <c r="AE58" s="195"/>
      <c r="AF58" s="195"/>
      <c r="AG58" s="195"/>
      <c r="AH58" s="119"/>
      <c r="AI58" s="121"/>
      <c r="AK58" s="139" t="s">
        <v>3</v>
      </c>
      <c r="AL58" s="28" t="s">
        <v>15</v>
      </c>
      <c r="AM58" s="55">
        <f>COUNTIF(C61:AG61,"")+COUNTIF(C61:AG61,"●")</f>
        <v>28</v>
      </c>
      <c r="AN58" s="80"/>
    </row>
    <row r="59" spans="1:61" s="1" customFormat="1" ht="39.950000000000003" customHeight="1" thickBot="1" x14ac:dyDescent="0.2">
      <c r="B59" s="13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27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27"/>
      <c r="AA59" s="175"/>
      <c r="AB59" s="175"/>
      <c r="AC59" s="175"/>
      <c r="AD59" s="175"/>
      <c r="AE59" s="196"/>
      <c r="AF59" s="196"/>
      <c r="AG59" s="196"/>
      <c r="AH59" s="119"/>
      <c r="AI59" s="121"/>
      <c r="AK59" s="140"/>
      <c r="AL59" s="27" t="s">
        <v>23</v>
      </c>
      <c r="AM59" s="55">
        <f>COUNTIF(C61:AG61,"●")</f>
        <v>8</v>
      </c>
      <c r="AN59" s="93" t="s">
        <v>59</v>
      </c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</row>
    <row r="60" spans="1:61" s="20" customFormat="1" ht="14.25" thickBot="1" x14ac:dyDescent="0.2">
      <c r="B60" s="5" t="s">
        <v>2</v>
      </c>
      <c r="C60" s="12"/>
      <c r="D60" s="12"/>
      <c r="E60" s="12"/>
      <c r="F60" s="12"/>
      <c r="G60" s="12"/>
      <c r="H60" s="12" t="s">
        <v>28</v>
      </c>
      <c r="I60" s="12" t="s">
        <v>28</v>
      </c>
      <c r="J60" s="12"/>
      <c r="K60" s="12"/>
      <c r="L60" s="12"/>
      <c r="M60" s="12"/>
      <c r="N60" s="12"/>
      <c r="O60" s="85" t="s">
        <v>28</v>
      </c>
      <c r="P60" s="85" t="s">
        <v>28</v>
      </c>
      <c r="Q60" s="85"/>
      <c r="R60" s="12"/>
      <c r="S60" s="12"/>
      <c r="T60" s="12"/>
      <c r="U60" s="12"/>
      <c r="V60" s="12" t="s">
        <v>28</v>
      </c>
      <c r="W60" s="12" t="s">
        <v>28</v>
      </c>
      <c r="X60" s="12"/>
      <c r="Y60" s="12"/>
      <c r="Z60" s="12"/>
      <c r="AA60" s="12"/>
      <c r="AB60" s="12"/>
      <c r="AC60" s="12" t="s">
        <v>28</v>
      </c>
      <c r="AD60" s="12" t="s">
        <v>28</v>
      </c>
      <c r="AE60" s="24" t="s">
        <v>26</v>
      </c>
      <c r="AF60" s="24" t="s">
        <v>26</v>
      </c>
      <c r="AG60" s="24" t="s">
        <v>26</v>
      </c>
      <c r="AH60" s="8">
        <f>COUNTIF(C60:AG60,"○")</f>
        <v>8</v>
      </c>
      <c r="AI60" s="10">
        <f>+AH60+AI50</f>
        <v>42</v>
      </c>
      <c r="AK60" s="140"/>
      <c r="AL60" s="27" t="s">
        <v>24</v>
      </c>
      <c r="AM60" s="56">
        <f>IFERROR(+AM59/AM58,"")</f>
        <v>0.2857142857142857</v>
      </c>
      <c r="AN60" s="31" t="str">
        <f>IF(AM60="","",IF(AM60&gt;=0.285,"達成",IF(AM59&gt;=AM61,"達成","未達成")))</f>
        <v>達成</v>
      </c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</row>
    <row r="61" spans="1:61" s="20" customFormat="1" ht="14.25" thickBot="1" x14ac:dyDescent="0.2">
      <c r="B61" s="6" t="s">
        <v>3</v>
      </c>
      <c r="C61" s="14"/>
      <c r="D61" s="14"/>
      <c r="E61" s="14"/>
      <c r="F61" s="14"/>
      <c r="G61" s="14"/>
      <c r="H61" s="14" t="s">
        <v>6</v>
      </c>
      <c r="I61" s="14" t="s">
        <v>6</v>
      </c>
      <c r="J61" s="14"/>
      <c r="K61" s="14"/>
      <c r="L61" s="14"/>
      <c r="M61" s="14"/>
      <c r="N61" s="14"/>
      <c r="O61" s="77" t="s">
        <v>6</v>
      </c>
      <c r="P61" s="77" t="s">
        <v>6</v>
      </c>
      <c r="Q61" s="77"/>
      <c r="R61" s="14"/>
      <c r="S61" s="14"/>
      <c r="T61" s="14"/>
      <c r="U61" s="14"/>
      <c r="V61" s="14" t="s">
        <v>6</v>
      </c>
      <c r="W61" s="14" t="s">
        <v>6</v>
      </c>
      <c r="X61" s="14"/>
      <c r="Y61" s="14"/>
      <c r="Z61" s="14"/>
      <c r="AA61" s="14"/>
      <c r="AB61" s="14"/>
      <c r="AC61" s="14" t="s">
        <v>6</v>
      </c>
      <c r="AD61" s="14" t="s">
        <v>6</v>
      </c>
      <c r="AE61" s="26" t="s">
        <v>26</v>
      </c>
      <c r="AF61" s="26" t="s">
        <v>26</v>
      </c>
      <c r="AG61" s="26" t="s">
        <v>26</v>
      </c>
      <c r="AH61" s="9">
        <f>COUNTIF(C61:AG61,"●")</f>
        <v>8</v>
      </c>
      <c r="AI61" s="11">
        <f>+AH61+AI51</f>
        <v>42</v>
      </c>
      <c r="AK61" s="140"/>
      <c r="AL61" s="94" t="s">
        <v>54</v>
      </c>
      <c r="AM61" s="98">
        <f>AM57</f>
        <v>8</v>
      </c>
      <c r="AN61" s="91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</row>
    <row r="62" spans="1:61" s="20" customFormat="1" ht="14.25" thickBot="1" x14ac:dyDescent="0.2">
      <c r="B62" s="6" t="s">
        <v>40</v>
      </c>
      <c r="C62" s="187" t="s">
        <v>51</v>
      </c>
      <c r="D62" s="188"/>
      <c r="E62" s="188"/>
      <c r="F62" s="188"/>
      <c r="G62" s="188"/>
      <c r="H62" s="188"/>
      <c r="I62" s="189"/>
      <c r="J62" s="187" t="s">
        <v>51</v>
      </c>
      <c r="K62" s="188"/>
      <c r="L62" s="188"/>
      <c r="M62" s="188"/>
      <c r="N62" s="188"/>
      <c r="O62" s="188"/>
      <c r="P62" s="189"/>
      <c r="Q62" s="187" t="s">
        <v>51</v>
      </c>
      <c r="R62" s="188"/>
      <c r="S62" s="188"/>
      <c r="T62" s="188"/>
      <c r="U62" s="188"/>
      <c r="V62" s="188"/>
      <c r="W62" s="189"/>
      <c r="X62" s="187" t="s">
        <v>51</v>
      </c>
      <c r="Y62" s="188"/>
      <c r="Z62" s="188"/>
      <c r="AA62" s="188"/>
      <c r="AB62" s="188"/>
      <c r="AC62" s="188"/>
      <c r="AD62" s="189"/>
      <c r="AE62" s="187"/>
      <c r="AF62" s="188"/>
      <c r="AG62" s="188"/>
      <c r="AH62" s="142"/>
      <c r="AI62" s="143"/>
      <c r="AK62" s="141"/>
      <c r="AL62" s="96" t="s">
        <v>42</v>
      </c>
      <c r="AM62" s="97" t="s">
        <v>50</v>
      </c>
      <c r="AN62" s="80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</row>
    <row r="63" spans="1:61" ht="14.25" thickBot="1" x14ac:dyDescent="0.2">
      <c r="AN63" s="75"/>
    </row>
    <row r="64" spans="1:61" ht="13.5" customHeight="1" x14ac:dyDescent="0.15">
      <c r="A64" s="73" t="e">
        <f>DATE(M7+1,C54+1,1)</f>
        <v>#NUM!</v>
      </c>
      <c r="B64" s="4" t="s">
        <v>0</v>
      </c>
      <c r="C64" s="115">
        <f>EDATE(C54,1)</f>
        <v>46023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8" t="s">
        <v>11</v>
      </c>
      <c r="AI64" s="120" t="s">
        <v>12</v>
      </c>
      <c r="AK64" s="144" t="s">
        <v>2</v>
      </c>
      <c r="AL64" s="27" t="s">
        <v>15</v>
      </c>
      <c r="AM64" s="29">
        <f>COUNTIF(C70:AG70,"")+COUNTIF(C70:AG70,"○")</f>
        <v>9</v>
      </c>
    </row>
    <row r="65" spans="1:61" ht="14.25" thickBot="1" x14ac:dyDescent="0.2">
      <c r="B65" s="5" t="s">
        <v>1</v>
      </c>
      <c r="C65" s="21">
        <f>EDATE(C54,1)</f>
        <v>46023</v>
      </c>
      <c r="D65" s="23">
        <f>C65+1</f>
        <v>46024</v>
      </c>
      <c r="E65" s="23">
        <f t="shared" ref="E65:AG65" si="13">D65+1</f>
        <v>46025</v>
      </c>
      <c r="F65" s="21">
        <f t="shared" si="13"/>
        <v>46026</v>
      </c>
      <c r="G65" s="21">
        <f t="shared" si="13"/>
        <v>46027</v>
      </c>
      <c r="H65" s="21">
        <f t="shared" si="13"/>
        <v>46028</v>
      </c>
      <c r="I65" s="21">
        <f t="shared" si="13"/>
        <v>46029</v>
      </c>
      <c r="J65" s="21">
        <f t="shared" si="13"/>
        <v>46030</v>
      </c>
      <c r="K65" s="21">
        <f t="shared" si="13"/>
        <v>46031</v>
      </c>
      <c r="L65" s="21">
        <f t="shared" si="13"/>
        <v>46032</v>
      </c>
      <c r="M65" s="21">
        <f t="shared" si="13"/>
        <v>46033</v>
      </c>
      <c r="N65" s="21">
        <f t="shared" si="13"/>
        <v>46034</v>
      </c>
      <c r="O65" s="21">
        <f t="shared" si="13"/>
        <v>46035</v>
      </c>
      <c r="P65" s="21">
        <f t="shared" si="13"/>
        <v>46036</v>
      </c>
      <c r="Q65" s="21">
        <f t="shared" si="13"/>
        <v>46037</v>
      </c>
      <c r="R65" s="21">
        <f t="shared" si="13"/>
        <v>46038</v>
      </c>
      <c r="S65" s="21">
        <f t="shared" si="13"/>
        <v>46039</v>
      </c>
      <c r="T65" s="21">
        <f t="shared" si="13"/>
        <v>46040</v>
      </c>
      <c r="U65" s="21">
        <f t="shared" si="13"/>
        <v>46041</v>
      </c>
      <c r="V65" s="21">
        <f t="shared" si="13"/>
        <v>46042</v>
      </c>
      <c r="W65" s="21">
        <f t="shared" si="13"/>
        <v>46043</v>
      </c>
      <c r="X65" s="21">
        <f t="shared" si="13"/>
        <v>46044</v>
      </c>
      <c r="Y65" s="21">
        <f t="shared" si="13"/>
        <v>46045</v>
      </c>
      <c r="Z65" s="21">
        <f t="shared" si="13"/>
        <v>46046</v>
      </c>
      <c r="AA65" s="21">
        <f t="shared" si="13"/>
        <v>46047</v>
      </c>
      <c r="AB65" s="21">
        <f t="shared" si="13"/>
        <v>46048</v>
      </c>
      <c r="AC65" s="21">
        <f t="shared" si="13"/>
        <v>46049</v>
      </c>
      <c r="AD65" s="21">
        <f t="shared" si="13"/>
        <v>46050</v>
      </c>
      <c r="AE65" s="21">
        <f t="shared" si="13"/>
        <v>46051</v>
      </c>
      <c r="AF65" s="21">
        <f t="shared" si="13"/>
        <v>46052</v>
      </c>
      <c r="AG65" s="21">
        <f t="shared" si="13"/>
        <v>46053</v>
      </c>
      <c r="AH65" s="119"/>
      <c r="AI65" s="121"/>
      <c r="AK65" s="145"/>
      <c r="AL65" s="27" t="s">
        <v>23</v>
      </c>
      <c r="AM65" s="54">
        <f>COUNTIF(C70:AG70,"○")</f>
        <v>3</v>
      </c>
      <c r="AN65" t="s">
        <v>59</v>
      </c>
    </row>
    <row r="66" spans="1:61" ht="14.25" thickBot="1" x14ac:dyDescent="0.2">
      <c r="B66" s="5" t="s">
        <v>4</v>
      </c>
      <c r="C66" s="24" t="str">
        <f>TEXT(WEEKDAY(+C65),"aaa")</f>
        <v>木</v>
      </c>
      <c r="D66" s="24" t="str">
        <f t="shared" ref="D66:AF66" si="14">TEXT(WEEKDAY(+D65),"aaa")</f>
        <v>金</v>
      </c>
      <c r="E66" s="24" t="str">
        <f t="shared" si="14"/>
        <v>土</v>
      </c>
      <c r="F66" s="12" t="str">
        <f t="shared" si="14"/>
        <v>日</v>
      </c>
      <c r="G66" s="12" t="str">
        <f t="shared" si="14"/>
        <v>月</v>
      </c>
      <c r="H66" s="12" t="str">
        <f t="shared" si="14"/>
        <v>火</v>
      </c>
      <c r="I66" s="12" t="str">
        <f t="shared" si="14"/>
        <v>水</v>
      </c>
      <c r="J66" s="12" t="str">
        <f t="shared" si="14"/>
        <v>木</v>
      </c>
      <c r="K66" s="12" t="str">
        <f t="shared" si="14"/>
        <v>金</v>
      </c>
      <c r="L66" s="12" t="str">
        <f t="shared" si="14"/>
        <v>土</v>
      </c>
      <c r="M66" s="12" t="str">
        <f t="shared" si="14"/>
        <v>日</v>
      </c>
      <c r="N66" s="12" t="str">
        <f t="shared" si="14"/>
        <v>月</v>
      </c>
      <c r="O66" s="12" t="str">
        <f t="shared" si="14"/>
        <v>火</v>
      </c>
      <c r="P66" s="12" t="str">
        <f t="shared" si="14"/>
        <v>水</v>
      </c>
      <c r="Q66" s="12" t="str">
        <f t="shared" si="14"/>
        <v>木</v>
      </c>
      <c r="R66" s="12" t="str">
        <f t="shared" si="14"/>
        <v>金</v>
      </c>
      <c r="S66" s="12" t="str">
        <f t="shared" si="14"/>
        <v>土</v>
      </c>
      <c r="T66" s="12" t="str">
        <f t="shared" si="14"/>
        <v>日</v>
      </c>
      <c r="U66" s="12" t="str">
        <f t="shared" si="14"/>
        <v>月</v>
      </c>
      <c r="V66" s="12" t="str">
        <f t="shared" si="14"/>
        <v>火</v>
      </c>
      <c r="W66" s="12" t="str">
        <f t="shared" si="14"/>
        <v>水</v>
      </c>
      <c r="X66" s="12" t="str">
        <f t="shared" si="14"/>
        <v>木</v>
      </c>
      <c r="Y66" s="12" t="str">
        <f t="shared" si="14"/>
        <v>金</v>
      </c>
      <c r="Z66" s="12" t="str">
        <f t="shared" si="14"/>
        <v>土</v>
      </c>
      <c r="AA66" s="12" t="str">
        <f t="shared" si="14"/>
        <v>日</v>
      </c>
      <c r="AB66" s="12" t="str">
        <f t="shared" si="14"/>
        <v>月</v>
      </c>
      <c r="AC66" s="12" t="str">
        <f t="shared" si="14"/>
        <v>火</v>
      </c>
      <c r="AD66" s="12" t="str">
        <f t="shared" si="14"/>
        <v>水</v>
      </c>
      <c r="AE66" s="12" t="str">
        <f t="shared" si="14"/>
        <v>木</v>
      </c>
      <c r="AF66" s="12" t="str">
        <f t="shared" si="14"/>
        <v>金</v>
      </c>
      <c r="AG66" s="74" t="str">
        <f t="shared" ref="AG66" si="15">TEXT(WEEKDAY(+AG65),"aaa")</f>
        <v>土</v>
      </c>
      <c r="AH66" s="119"/>
      <c r="AI66" s="121"/>
      <c r="AK66" s="145"/>
      <c r="AL66" s="27" t="s">
        <v>24</v>
      </c>
      <c r="AM66" s="56">
        <f>IFERROR(+AM65/AM64,"")</f>
        <v>0.33333333333333331</v>
      </c>
      <c r="AN66" s="31" t="str">
        <f>IF(AM66="","",IF(AM66&gt;=0.285,"達成",IF(AM65&gt;=AM67,"達成","未達成")))</f>
        <v>達成</v>
      </c>
    </row>
    <row r="67" spans="1:61" x14ac:dyDescent="0.15">
      <c r="B67" s="133" t="s">
        <v>5</v>
      </c>
      <c r="C67" s="194"/>
      <c r="D67" s="194"/>
      <c r="E67" s="194"/>
      <c r="F67" s="173"/>
      <c r="G67" s="173"/>
      <c r="H67" s="173"/>
      <c r="I67" s="173"/>
      <c r="J67" s="173"/>
      <c r="K67" s="173"/>
      <c r="L67" s="173"/>
      <c r="M67" s="173"/>
      <c r="N67" s="199" t="s">
        <v>56</v>
      </c>
      <c r="O67" s="173"/>
      <c r="P67" s="173"/>
      <c r="Q67" s="173"/>
      <c r="R67" s="173"/>
      <c r="S67" s="173"/>
      <c r="T67" s="125"/>
      <c r="U67" s="173"/>
      <c r="V67" s="173"/>
      <c r="W67" s="173"/>
      <c r="X67" s="173"/>
      <c r="Y67" s="173"/>
      <c r="Z67" s="173"/>
      <c r="AA67" s="173"/>
      <c r="AB67" s="173"/>
      <c r="AC67" s="173"/>
      <c r="AD67" s="181" t="s">
        <v>9</v>
      </c>
      <c r="AE67" s="136"/>
      <c r="AF67" s="136" t="s">
        <v>57</v>
      </c>
      <c r="AG67" s="136"/>
      <c r="AH67" s="119"/>
      <c r="AI67" s="121"/>
      <c r="AK67" s="146"/>
      <c r="AL67" s="27" t="s">
        <v>54</v>
      </c>
      <c r="AM67" s="90">
        <f>COUNTIF(F66:AG66,"土")+COUNTIF(F66:AG66,"日")</f>
        <v>8</v>
      </c>
    </row>
    <row r="68" spans="1:61" x14ac:dyDescent="0.15">
      <c r="B68" s="134"/>
      <c r="C68" s="195"/>
      <c r="D68" s="195"/>
      <c r="E68" s="195"/>
      <c r="F68" s="174"/>
      <c r="G68" s="174"/>
      <c r="H68" s="174"/>
      <c r="I68" s="174"/>
      <c r="J68" s="174"/>
      <c r="K68" s="174"/>
      <c r="L68" s="174"/>
      <c r="M68" s="174"/>
      <c r="N68" s="200"/>
      <c r="O68" s="174"/>
      <c r="P68" s="174"/>
      <c r="Q68" s="174"/>
      <c r="R68" s="174"/>
      <c r="S68" s="174"/>
      <c r="T68" s="126"/>
      <c r="U68" s="174"/>
      <c r="V68" s="174"/>
      <c r="W68" s="174"/>
      <c r="X68" s="174"/>
      <c r="Y68" s="174"/>
      <c r="Z68" s="174"/>
      <c r="AA68" s="174"/>
      <c r="AB68" s="174"/>
      <c r="AC68" s="174"/>
      <c r="AD68" s="182"/>
      <c r="AE68" s="137"/>
      <c r="AF68" s="137"/>
      <c r="AG68" s="137"/>
      <c r="AH68" s="119"/>
      <c r="AI68" s="121"/>
      <c r="AK68" s="139" t="s">
        <v>3</v>
      </c>
      <c r="AL68" s="28" t="s">
        <v>15</v>
      </c>
      <c r="AM68" s="55">
        <f>COUNTIF(C71:AG71,"")+COUNTIF(C71:AG71,"●")</f>
        <v>9</v>
      </c>
      <c r="AN68" s="80"/>
    </row>
    <row r="69" spans="1:61" s="1" customFormat="1" ht="39.950000000000003" customHeight="1" thickBot="1" x14ac:dyDescent="0.2">
      <c r="B69" s="135"/>
      <c r="C69" s="196"/>
      <c r="D69" s="196"/>
      <c r="E69" s="196"/>
      <c r="F69" s="175"/>
      <c r="G69" s="175"/>
      <c r="H69" s="175"/>
      <c r="I69" s="175"/>
      <c r="J69" s="175"/>
      <c r="K69" s="175"/>
      <c r="L69" s="175"/>
      <c r="M69" s="175"/>
      <c r="N69" s="201"/>
      <c r="O69" s="175"/>
      <c r="P69" s="175"/>
      <c r="Q69" s="175"/>
      <c r="R69" s="175"/>
      <c r="S69" s="175"/>
      <c r="T69" s="127"/>
      <c r="U69" s="175"/>
      <c r="V69" s="175"/>
      <c r="W69" s="175"/>
      <c r="X69" s="175"/>
      <c r="Y69" s="175"/>
      <c r="Z69" s="175"/>
      <c r="AA69" s="175"/>
      <c r="AB69" s="175"/>
      <c r="AC69" s="175"/>
      <c r="AD69" s="183"/>
      <c r="AE69" s="138"/>
      <c r="AF69" s="138"/>
      <c r="AG69" s="138"/>
      <c r="AH69" s="119"/>
      <c r="AI69" s="121"/>
      <c r="AK69" s="140"/>
      <c r="AL69" s="27" t="s">
        <v>23</v>
      </c>
      <c r="AM69" s="55">
        <f>COUNTIF(C71:AG71,"●")</f>
        <v>3</v>
      </c>
      <c r="AN69" s="93" t="s">
        <v>59</v>
      </c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</row>
    <row r="70" spans="1:61" s="20" customFormat="1" ht="14.25" thickBot="1" x14ac:dyDescent="0.2">
      <c r="B70" s="5" t="s">
        <v>2</v>
      </c>
      <c r="C70" s="24" t="s">
        <v>26</v>
      </c>
      <c r="D70" s="24" t="s">
        <v>26</v>
      </c>
      <c r="E70" s="24" t="s">
        <v>26</v>
      </c>
      <c r="F70" s="12" t="s">
        <v>28</v>
      </c>
      <c r="G70" s="12"/>
      <c r="H70" s="12"/>
      <c r="I70" s="12"/>
      <c r="J70" s="12"/>
      <c r="K70" s="12"/>
      <c r="L70" s="12" t="s">
        <v>28</v>
      </c>
      <c r="M70" s="12" t="s">
        <v>28</v>
      </c>
      <c r="N70" s="12"/>
      <c r="O70" s="86" t="s">
        <v>26</v>
      </c>
      <c r="P70" s="86" t="s">
        <v>26</v>
      </c>
      <c r="Q70" s="86" t="s">
        <v>26</v>
      </c>
      <c r="R70" s="86" t="s">
        <v>26</v>
      </c>
      <c r="S70" s="86" t="s">
        <v>26</v>
      </c>
      <c r="T70" s="86" t="s">
        <v>26</v>
      </c>
      <c r="U70" s="86" t="s">
        <v>26</v>
      </c>
      <c r="V70" s="86" t="s">
        <v>26</v>
      </c>
      <c r="W70" s="86" t="s">
        <v>26</v>
      </c>
      <c r="X70" s="86" t="s">
        <v>26</v>
      </c>
      <c r="Y70" s="86" t="s">
        <v>26</v>
      </c>
      <c r="Z70" s="86" t="s">
        <v>26</v>
      </c>
      <c r="AA70" s="86" t="s">
        <v>26</v>
      </c>
      <c r="AB70" s="86" t="s">
        <v>26</v>
      </c>
      <c r="AC70" s="86" t="s">
        <v>26</v>
      </c>
      <c r="AD70" s="86" t="s">
        <v>26</v>
      </c>
      <c r="AE70" s="86" t="s">
        <v>26</v>
      </c>
      <c r="AF70" s="86" t="s">
        <v>26</v>
      </c>
      <c r="AG70" s="86" t="s">
        <v>26</v>
      </c>
      <c r="AH70" s="8">
        <f>COUNTIF(C70:AG70,"○")</f>
        <v>3</v>
      </c>
      <c r="AI70" s="10">
        <f>+AH70+AI60</f>
        <v>45</v>
      </c>
      <c r="AK70" s="140"/>
      <c r="AL70" s="27" t="s">
        <v>24</v>
      </c>
      <c r="AM70" s="56">
        <f>IFERROR(+AM69/AM68,"")</f>
        <v>0.33333333333333331</v>
      </c>
      <c r="AN70" s="31" t="str">
        <f>IF(AM70="","",IF(AM70&gt;=0.285,"達成",IF(AM69&gt;=AM71,"達成","未達成")))</f>
        <v>達成</v>
      </c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</row>
    <row r="71" spans="1:61" s="20" customFormat="1" ht="14.25" thickBot="1" x14ac:dyDescent="0.2">
      <c r="B71" s="6" t="s">
        <v>3</v>
      </c>
      <c r="C71" s="26" t="s">
        <v>26</v>
      </c>
      <c r="D71" s="26" t="s">
        <v>26</v>
      </c>
      <c r="E71" s="26" t="s">
        <v>26</v>
      </c>
      <c r="F71" s="14" t="s">
        <v>6</v>
      </c>
      <c r="G71" s="14"/>
      <c r="H71" s="14"/>
      <c r="I71" s="14"/>
      <c r="J71" s="14"/>
      <c r="K71" s="14"/>
      <c r="L71" s="14" t="s">
        <v>6</v>
      </c>
      <c r="M71" s="14" t="s">
        <v>6</v>
      </c>
      <c r="N71" s="14"/>
      <c r="O71" s="14" t="s">
        <v>26</v>
      </c>
      <c r="P71" s="14" t="s">
        <v>26</v>
      </c>
      <c r="Q71" s="14" t="s">
        <v>26</v>
      </c>
      <c r="R71" s="14" t="s">
        <v>26</v>
      </c>
      <c r="S71" s="14" t="s">
        <v>26</v>
      </c>
      <c r="T71" s="14" t="s">
        <v>26</v>
      </c>
      <c r="U71" s="14" t="s">
        <v>26</v>
      </c>
      <c r="V71" s="14" t="s">
        <v>26</v>
      </c>
      <c r="W71" s="14" t="s">
        <v>26</v>
      </c>
      <c r="X71" s="14" t="s">
        <v>26</v>
      </c>
      <c r="Y71" s="14" t="s">
        <v>26</v>
      </c>
      <c r="Z71" s="14" t="s">
        <v>26</v>
      </c>
      <c r="AA71" s="14" t="s">
        <v>26</v>
      </c>
      <c r="AB71" s="14" t="s">
        <v>26</v>
      </c>
      <c r="AC71" s="14" t="s">
        <v>26</v>
      </c>
      <c r="AD71" s="14" t="s">
        <v>26</v>
      </c>
      <c r="AE71" s="14" t="s">
        <v>26</v>
      </c>
      <c r="AF71" s="14" t="s">
        <v>26</v>
      </c>
      <c r="AG71" s="14" t="s">
        <v>26</v>
      </c>
      <c r="AH71" s="9">
        <f>COUNTIF(C71:AG71,"●")</f>
        <v>3</v>
      </c>
      <c r="AI71" s="11">
        <f>+AH71+AI61</f>
        <v>45</v>
      </c>
      <c r="AK71" s="140"/>
      <c r="AL71" s="94" t="s">
        <v>54</v>
      </c>
      <c r="AM71" s="98">
        <f>AM67</f>
        <v>8</v>
      </c>
      <c r="AN71" s="91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</row>
    <row r="72" spans="1:61" s="20" customFormat="1" ht="14.25" thickBot="1" x14ac:dyDescent="0.2">
      <c r="B72" s="6" t="s">
        <v>40</v>
      </c>
      <c r="C72" s="14" t="s">
        <v>26</v>
      </c>
      <c r="D72" s="14" t="s">
        <v>26</v>
      </c>
      <c r="E72" s="14" t="s">
        <v>26</v>
      </c>
      <c r="F72" s="83"/>
      <c r="G72" s="187" t="s">
        <v>51</v>
      </c>
      <c r="H72" s="188"/>
      <c r="I72" s="188"/>
      <c r="J72" s="188"/>
      <c r="K72" s="188"/>
      <c r="L72" s="188"/>
      <c r="M72" s="189"/>
      <c r="N72" s="82"/>
      <c r="O72" s="14" t="s">
        <v>26</v>
      </c>
      <c r="P72" s="14" t="s">
        <v>26</v>
      </c>
      <c r="Q72" s="14" t="s">
        <v>26</v>
      </c>
      <c r="R72" s="14" t="s">
        <v>26</v>
      </c>
      <c r="S72" s="14" t="s">
        <v>26</v>
      </c>
      <c r="T72" s="14" t="s">
        <v>26</v>
      </c>
      <c r="U72" s="14" t="s">
        <v>26</v>
      </c>
      <c r="V72" s="14" t="s">
        <v>26</v>
      </c>
      <c r="W72" s="14" t="s">
        <v>26</v>
      </c>
      <c r="X72" s="14" t="s">
        <v>26</v>
      </c>
      <c r="Y72" s="14" t="s">
        <v>26</v>
      </c>
      <c r="Z72" s="14" t="s">
        <v>26</v>
      </c>
      <c r="AA72" s="14" t="s">
        <v>26</v>
      </c>
      <c r="AB72" s="14" t="s">
        <v>26</v>
      </c>
      <c r="AC72" s="14" t="s">
        <v>26</v>
      </c>
      <c r="AD72" s="14" t="s">
        <v>26</v>
      </c>
      <c r="AE72" s="14" t="s">
        <v>26</v>
      </c>
      <c r="AF72" s="14" t="s">
        <v>26</v>
      </c>
      <c r="AG72" s="14" t="s">
        <v>26</v>
      </c>
      <c r="AH72" s="142"/>
      <c r="AI72" s="143"/>
      <c r="AK72" s="141"/>
      <c r="AL72" s="96" t="s">
        <v>42</v>
      </c>
      <c r="AM72" s="97" t="s">
        <v>50</v>
      </c>
      <c r="AN72" s="80"/>
      <c r="AO72" s="76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</row>
    <row r="73" spans="1:61" x14ac:dyDescent="0.15">
      <c r="AK73" s="197" t="s">
        <v>60</v>
      </c>
      <c r="AL73" s="197"/>
      <c r="AM73" s="197"/>
      <c r="AN73" s="197"/>
      <c r="AO73" s="197"/>
    </row>
    <row r="74" spans="1:61" ht="13.5" hidden="1" customHeight="1" x14ac:dyDescent="0.15">
      <c r="A74" s="73" t="e">
        <f>DATE(M7+1,#REF!+1,1)</f>
        <v>#REF!</v>
      </c>
      <c r="B74" s="4" t="s">
        <v>0</v>
      </c>
      <c r="C74" s="176" t="e">
        <f>MONTH(A74)</f>
        <v>#REF!</v>
      </c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18" t="s">
        <v>11</v>
      </c>
      <c r="AI74" s="120" t="s">
        <v>12</v>
      </c>
      <c r="AK74" s="197"/>
      <c r="AL74" s="197"/>
      <c r="AM74" s="197"/>
      <c r="AN74" s="197"/>
      <c r="AO74" s="197"/>
    </row>
    <row r="75" spans="1:61" ht="13.5" hidden="1" customHeight="1" x14ac:dyDescent="0.15">
      <c r="B75" s="5" t="s">
        <v>1</v>
      </c>
      <c r="C75" s="21" t="e">
        <f>DATE($M$7,C74,1)</f>
        <v>#REF!</v>
      </c>
      <c r="D75" s="21" t="e">
        <f>C75+1</f>
        <v>#REF!</v>
      </c>
      <c r="E75" s="21" t="e">
        <f t="shared" ref="E75:AF75" si="16">D75+1</f>
        <v>#REF!</v>
      </c>
      <c r="F75" s="21" t="e">
        <f t="shared" si="16"/>
        <v>#REF!</v>
      </c>
      <c r="G75" s="21" t="e">
        <f t="shared" si="16"/>
        <v>#REF!</v>
      </c>
      <c r="H75" s="21" t="e">
        <f t="shared" si="16"/>
        <v>#REF!</v>
      </c>
      <c r="I75" s="21" t="e">
        <f t="shared" si="16"/>
        <v>#REF!</v>
      </c>
      <c r="J75" s="21" t="e">
        <f t="shared" si="16"/>
        <v>#REF!</v>
      </c>
      <c r="K75" s="21" t="e">
        <f t="shared" si="16"/>
        <v>#REF!</v>
      </c>
      <c r="L75" s="21" t="e">
        <f t="shared" si="16"/>
        <v>#REF!</v>
      </c>
      <c r="M75" s="21" t="e">
        <f t="shared" si="16"/>
        <v>#REF!</v>
      </c>
      <c r="N75" s="21" t="e">
        <f t="shared" si="16"/>
        <v>#REF!</v>
      </c>
      <c r="O75" s="21" t="e">
        <f t="shared" si="16"/>
        <v>#REF!</v>
      </c>
      <c r="P75" s="21" t="e">
        <f t="shared" si="16"/>
        <v>#REF!</v>
      </c>
      <c r="Q75" s="21" t="e">
        <f t="shared" si="16"/>
        <v>#REF!</v>
      </c>
      <c r="R75" s="21" t="e">
        <f t="shared" si="16"/>
        <v>#REF!</v>
      </c>
      <c r="S75" s="21" t="e">
        <f t="shared" si="16"/>
        <v>#REF!</v>
      </c>
      <c r="T75" s="21" t="e">
        <f t="shared" si="16"/>
        <v>#REF!</v>
      </c>
      <c r="U75" s="21" t="e">
        <f t="shared" si="16"/>
        <v>#REF!</v>
      </c>
      <c r="V75" s="21" t="e">
        <f t="shared" si="16"/>
        <v>#REF!</v>
      </c>
      <c r="W75" s="21" t="e">
        <f t="shared" si="16"/>
        <v>#REF!</v>
      </c>
      <c r="X75" s="21" t="e">
        <f t="shared" si="16"/>
        <v>#REF!</v>
      </c>
      <c r="Y75" s="21" t="e">
        <f t="shared" si="16"/>
        <v>#REF!</v>
      </c>
      <c r="Z75" s="21" t="e">
        <f t="shared" si="16"/>
        <v>#REF!</v>
      </c>
      <c r="AA75" s="21" t="e">
        <f t="shared" si="16"/>
        <v>#REF!</v>
      </c>
      <c r="AB75" s="21" t="e">
        <f t="shared" si="16"/>
        <v>#REF!</v>
      </c>
      <c r="AC75" s="21" t="e">
        <f t="shared" si="16"/>
        <v>#REF!</v>
      </c>
      <c r="AD75" s="21" t="e">
        <f t="shared" si="16"/>
        <v>#REF!</v>
      </c>
      <c r="AE75" s="23" t="e">
        <f t="shared" si="16"/>
        <v>#REF!</v>
      </c>
      <c r="AF75" s="23" t="e">
        <f t="shared" si="16"/>
        <v>#REF!</v>
      </c>
      <c r="AG75" s="23"/>
      <c r="AH75" s="119"/>
      <c r="AI75" s="121"/>
      <c r="AK75" s="197"/>
      <c r="AL75" s="197"/>
      <c r="AM75" s="197"/>
      <c r="AN75" s="197"/>
      <c r="AO75" s="197"/>
    </row>
    <row r="76" spans="1:61" ht="14.25" hidden="1" customHeight="1" thickBot="1" x14ac:dyDescent="0.2">
      <c r="B76" s="5" t="s">
        <v>4</v>
      </c>
      <c r="C76" s="12" t="e">
        <f>TEXT(WEEKDAY(+C75),"aaa")</f>
        <v>#REF!</v>
      </c>
      <c r="D76" s="12" t="e">
        <f t="shared" ref="D76:AF76" si="17">TEXT(WEEKDAY(+D75),"aaa")</f>
        <v>#REF!</v>
      </c>
      <c r="E76" s="12" t="e">
        <f t="shared" si="17"/>
        <v>#REF!</v>
      </c>
      <c r="F76" s="12" t="e">
        <f t="shared" si="17"/>
        <v>#REF!</v>
      </c>
      <c r="G76" s="12" t="e">
        <f t="shared" si="17"/>
        <v>#REF!</v>
      </c>
      <c r="H76" s="12" t="e">
        <f t="shared" si="17"/>
        <v>#REF!</v>
      </c>
      <c r="I76" s="12" t="e">
        <f t="shared" si="17"/>
        <v>#REF!</v>
      </c>
      <c r="J76" s="12" t="e">
        <f t="shared" si="17"/>
        <v>#REF!</v>
      </c>
      <c r="K76" s="12" t="e">
        <f t="shared" si="17"/>
        <v>#REF!</v>
      </c>
      <c r="L76" s="12" t="e">
        <f t="shared" si="17"/>
        <v>#REF!</v>
      </c>
      <c r="M76" s="12" t="e">
        <f t="shared" si="17"/>
        <v>#REF!</v>
      </c>
      <c r="N76" s="12" t="e">
        <f t="shared" si="17"/>
        <v>#REF!</v>
      </c>
      <c r="O76" s="12" t="e">
        <f t="shared" si="17"/>
        <v>#REF!</v>
      </c>
      <c r="P76" s="12" t="e">
        <f t="shared" si="17"/>
        <v>#REF!</v>
      </c>
      <c r="Q76" s="12" t="e">
        <f t="shared" si="17"/>
        <v>#REF!</v>
      </c>
      <c r="R76" s="12" t="e">
        <f t="shared" si="17"/>
        <v>#REF!</v>
      </c>
      <c r="S76" s="12" t="e">
        <f t="shared" si="17"/>
        <v>#REF!</v>
      </c>
      <c r="T76" s="12" t="e">
        <f t="shared" si="17"/>
        <v>#REF!</v>
      </c>
      <c r="U76" s="12" t="e">
        <f t="shared" si="17"/>
        <v>#REF!</v>
      </c>
      <c r="V76" s="12" t="e">
        <f t="shared" si="17"/>
        <v>#REF!</v>
      </c>
      <c r="W76" s="12" t="e">
        <f t="shared" si="17"/>
        <v>#REF!</v>
      </c>
      <c r="X76" s="12" t="e">
        <f t="shared" si="17"/>
        <v>#REF!</v>
      </c>
      <c r="Y76" s="12" t="e">
        <f t="shared" si="17"/>
        <v>#REF!</v>
      </c>
      <c r="Z76" s="12" t="e">
        <f t="shared" si="17"/>
        <v>#REF!</v>
      </c>
      <c r="AA76" s="12" t="e">
        <f t="shared" si="17"/>
        <v>#REF!</v>
      </c>
      <c r="AB76" s="12" t="e">
        <f t="shared" si="17"/>
        <v>#REF!</v>
      </c>
      <c r="AC76" s="12" t="e">
        <f t="shared" si="17"/>
        <v>#REF!</v>
      </c>
      <c r="AD76" s="12" t="e">
        <f t="shared" si="17"/>
        <v>#REF!</v>
      </c>
      <c r="AE76" s="24" t="e">
        <f t="shared" si="17"/>
        <v>#REF!</v>
      </c>
      <c r="AF76" s="24" t="e">
        <f t="shared" si="17"/>
        <v>#REF!</v>
      </c>
      <c r="AG76" s="24"/>
      <c r="AH76" s="119"/>
      <c r="AI76" s="121"/>
      <c r="AK76" s="197"/>
      <c r="AL76" s="197"/>
      <c r="AM76" s="197"/>
      <c r="AN76" s="197"/>
      <c r="AO76" s="197"/>
    </row>
    <row r="77" spans="1:61" s="1" customFormat="1" ht="60" hidden="1" customHeight="1" thickBot="1" x14ac:dyDescent="0.2">
      <c r="B77" s="7" t="s">
        <v>5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25"/>
      <c r="AF77" s="25"/>
      <c r="AG77" s="25"/>
      <c r="AH77" s="148"/>
      <c r="AI77" s="149"/>
      <c r="AK77" s="197"/>
      <c r="AL77" s="197"/>
      <c r="AM77" s="197"/>
      <c r="AN77" s="197"/>
      <c r="AO77" s="197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</row>
    <row r="78" spans="1:61" s="20" customFormat="1" ht="13.5" hidden="1" customHeight="1" x14ac:dyDescent="0.15">
      <c r="B78" s="5" t="s">
        <v>2</v>
      </c>
      <c r="C78" s="12"/>
      <c r="D78" s="12" t="s">
        <v>28</v>
      </c>
      <c r="E78" s="12" t="s">
        <v>28</v>
      </c>
      <c r="F78" s="12"/>
      <c r="G78" s="12"/>
      <c r="H78" s="12"/>
      <c r="I78" s="12"/>
      <c r="J78" s="12"/>
      <c r="K78" s="12" t="s">
        <v>28</v>
      </c>
      <c r="L78" s="12" t="s">
        <v>28</v>
      </c>
      <c r="M78" s="12"/>
      <c r="N78" s="12"/>
      <c r="O78" s="12"/>
      <c r="P78" s="12"/>
      <c r="Q78" s="12"/>
      <c r="R78" s="12" t="s">
        <v>28</v>
      </c>
      <c r="S78" s="12" t="s">
        <v>28</v>
      </c>
      <c r="T78" s="12"/>
      <c r="U78" s="12"/>
      <c r="V78" s="12"/>
      <c r="W78" s="12"/>
      <c r="X78" s="12"/>
      <c r="Y78" s="12" t="s">
        <v>28</v>
      </c>
      <c r="Z78" s="12" t="s">
        <v>28</v>
      </c>
      <c r="AA78" s="12"/>
      <c r="AB78" s="12"/>
      <c r="AC78" s="12"/>
      <c r="AD78" s="12"/>
      <c r="AE78" s="24" t="s">
        <v>26</v>
      </c>
      <c r="AF78" s="24" t="s">
        <v>26</v>
      </c>
      <c r="AG78" s="24"/>
      <c r="AH78" s="8">
        <f>COUNTIF(C78:AG78,"○")</f>
        <v>8</v>
      </c>
      <c r="AI78" s="10" t="e">
        <f>+AH78+#REF!</f>
        <v>#REF!</v>
      </c>
      <c r="AK78" s="197"/>
      <c r="AL78" s="197"/>
      <c r="AM78" s="197"/>
      <c r="AN78" s="197"/>
      <c r="AO78" s="197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</row>
    <row r="79" spans="1:61" s="20" customFormat="1" ht="14.25" hidden="1" customHeight="1" thickBot="1" x14ac:dyDescent="0.2">
      <c r="B79" s="6" t="s">
        <v>3</v>
      </c>
      <c r="C79" s="14"/>
      <c r="D79" s="14" t="s">
        <v>6</v>
      </c>
      <c r="E79" s="14" t="s">
        <v>6</v>
      </c>
      <c r="F79" s="14"/>
      <c r="G79" s="14"/>
      <c r="H79" s="14"/>
      <c r="I79" s="14"/>
      <c r="J79" s="14"/>
      <c r="K79" s="14" t="s">
        <v>6</v>
      </c>
      <c r="L79" s="14" t="s">
        <v>6</v>
      </c>
      <c r="M79" s="14"/>
      <c r="N79" s="14"/>
      <c r="O79" s="14"/>
      <c r="P79" s="14"/>
      <c r="Q79" s="14"/>
      <c r="R79" s="14" t="s">
        <v>6</v>
      </c>
      <c r="S79" s="14" t="s">
        <v>6</v>
      </c>
      <c r="T79" s="14"/>
      <c r="U79" s="14"/>
      <c r="V79" s="14"/>
      <c r="W79" s="14"/>
      <c r="X79" s="14"/>
      <c r="Y79" s="14" t="s">
        <v>6</v>
      </c>
      <c r="Z79" s="14" t="s">
        <v>6</v>
      </c>
      <c r="AA79" s="14"/>
      <c r="AB79" s="14"/>
      <c r="AC79" s="14"/>
      <c r="AD79" s="14"/>
      <c r="AE79" s="26" t="s">
        <v>26</v>
      </c>
      <c r="AF79" s="26" t="s">
        <v>26</v>
      </c>
      <c r="AG79" s="26"/>
      <c r="AH79" s="9">
        <f>COUNTIF(C79:AG79,"●")</f>
        <v>8</v>
      </c>
      <c r="AI79" s="11" t="e">
        <f>+AH79+#REF!</f>
        <v>#REF!</v>
      </c>
      <c r="AK79" s="197"/>
      <c r="AL79" s="197"/>
      <c r="AM79" s="197"/>
      <c r="AN79" s="197"/>
      <c r="AO79" s="197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</row>
    <row r="80" spans="1:61" s="20" customFormat="1" ht="13.5" hidden="1" customHeight="1" x14ac:dyDescent="0.15"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81"/>
      <c r="AF80" s="81"/>
      <c r="AG80" s="81"/>
      <c r="AH80" s="78"/>
      <c r="AI80" s="79"/>
      <c r="AK80" s="197"/>
      <c r="AL80" s="197"/>
      <c r="AM80" s="197"/>
      <c r="AN80" s="197"/>
      <c r="AO80" s="197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</row>
    <row r="81" spans="1:61" ht="13.5" hidden="1" customHeight="1" x14ac:dyDescent="0.15">
      <c r="AK81" s="197"/>
      <c r="AL81" s="197"/>
      <c r="AM81" s="197"/>
      <c r="AN81" s="197"/>
      <c r="AO81" s="197"/>
    </row>
    <row r="82" spans="1:61" ht="13.5" hidden="1" customHeight="1" thickBot="1" x14ac:dyDescent="0.2">
      <c r="A82" s="73" t="e">
        <f>DATE(M7+1,C74+1,1)</f>
        <v>#REF!</v>
      </c>
      <c r="B82" s="4" t="s">
        <v>0</v>
      </c>
      <c r="C82" s="176" t="e">
        <f>MONTH(A82)</f>
        <v>#REF!</v>
      </c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18" t="s">
        <v>11</v>
      </c>
      <c r="AI82" s="120" t="s">
        <v>12</v>
      </c>
      <c r="AK82" s="197"/>
      <c r="AL82" s="197"/>
      <c r="AM82" s="197"/>
      <c r="AN82" s="197"/>
      <c r="AO82" s="197"/>
    </row>
    <row r="83" spans="1:61" ht="13.5" hidden="1" customHeight="1" x14ac:dyDescent="0.15">
      <c r="B83" s="5" t="s">
        <v>1</v>
      </c>
      <c r="C83" s="23" t="e">
        <f>DATE($M$7+1,C82,1)</f>
        <v>#REF!</v>
      </c>
      <c r="D83" s="23" t="e">
        <f>C83+1</f>
        <v>#REF!</v>
      </c>
      <c r="E83" s="23" t="e">
        <f t="shared" ref="E83:AF83" si="18">D83+1</f>
        <v>#REF!</v>
      </c>
      <c r="F83" s="21" t="e">
        <f t="shared" si="18"/>
        <v>#REF!</v>
      </c>
      <c r="G83" s="21" t="e">
        <f t="shared" si="18"/>
        <v>#REF!</v>
      </c>
      <c r="H83" s="21" t="e">
        <f t="shared" si="18"/>
        <v>#REF!</v>
      </c>
      <c r="I83" s="21" t="e">
        <f t="shared" si="18"/>
        <v>#REF!</v>
      </c>
      <c r="J83" s="21" t="e">
        <f t="shared" si="18"/>
        <v>#REF!</v>
      </c>
      <c r="K83" s="21" t="e">
        <f t="shared" si="18"/>
        <v>#REF!</v>
      </c>
      <c r="L83" s="21" t="e">
        <f t="shared" si="18"/>
        <v>#REF!</v>
      </c>
      <c r="M83" s="21" t="e">
        <f t="shared" si="18"/>
        <v>#REF!</v>
      </c>
      <c r="N83" s="21" t="e">
        <f t="shared" si="18"/>
        <v>#REF!</v>
      </c>
      <c r="O83" s="21" t="e">
        <f t="shared" si="18"/>
        <v>#REF!</v>
      </c>
      <c r="P83" s="21" t="e">
        <f t="shared" si="18"/>
        <v>#REF!</v>
      </c>
      <c r="Q83" s="21" t="e">
        <f t="shared" si="18"/>
        <v>#REF!</v>
      </c>
      <c r="R83" s="21" t="e">
        <f t="shared" si="18"/>
        <v>#REF!</v>
      </c>
      <c r="S83" s="21" t="e">
        <f t="shared" si="18"/>
        <v>#REF!</v>
      </c>
      <c r="T83" s="21" t="e">
        <f t="shared" si="18"/>
        <v>#REF!</v>
      </c>
      <c r="U83" s="21" t="e">
        <f t="shared" si="18"/>
        <v>#REF!</v>
      </c>
      <c r="V83" s="21" t="e">
        <f t="shared" si="18"/>
        <v>#REF!</v>
      </c>
      <c r="W83" s="21" t="e">
        <f t="shared" si="18"/>
        <v>#REF!</v>
      </c>
      <c r="X83" s="21" t="e">
        <f t="shared" si="18"/>
        <v>#REF!</v>
      </c>
      <c r="Y83" s="21" t="e">
        <f t="shared" si="18"/>
        <v>#REF!</v>
      </c>
      <c r="Z83" s="21" t="e">
        <f t="shared" si="18"/>
        <v>#REF!</v>
      </c>
      <c r="AA83" s="21" t="e">
        <f t="shared" si="18"/>
        <v>#REF!</v>
      </c>
      <c r="AB83" s="21" t="e">
        <f t="shared" si="18"/>
        <v>#REF!</v>
      </c>
      <c r="AC83" s="21" t="e">
        <f t="shared" si="18"/>
        <v>#REF!</v>
      </c>
      <c r="AD83" s="21" t="e">
        <f t="shared" si="18"/>
        <v>#REF!</v>
      </c>
      <c r="AE83" s="21" t="e">
        <f t="shared" si="18"/>
        <v>#REF!</v>
      </c>
      <c r="AF83" s="21" t="e">
        <f t="shared" si="18"/>
        <v>#REF!</v>
      </c>
      <c r="AG83" s="21"/>
      <c r="AH83" s="119"/>
      <c r="AI83" s="121"/>
      <c r="AK83" s="197"/>
      <c r="AL83" s="197"/>
      <c r="AM83" s="197"/>
      <c r="AN83" s="197"/>
      <c r="AO83" s="197"/>
    </row>
    <row r="84" spans="1:61" ht="14.25" hidden="1" customHeight="1" thickBot="1" x14ac:dyDescent="0.2">
      <c r="B84" s="5" t="s">
        <v>4</v>
      </c>
      <c r="C84" s="24" t="e">
        <f>TEXT(WEEKDAY(+C83),"aaa")</f>
        <v>#REF!</v>
      </c>
      <c r="D84" s="24" t="e">
        <f t="shared" ref="D84:AF84" si="19">TEXT(WEEKDAY(+D83),"aaa")</f>
        <v>#REF!</v>
      </c>
      <c r="E84" s="24" t="e">
        <f t="shared" si="19"/>
        <v>#REF!</v>
      </c>
      <c r="F84" s="12" t="e">
        <f t="shared" si="19"/>
        <v>#REF!</v>
      </c>
      <c r="G84" s="12" t="e">
        <f t="shared" si="19"/>
        <v>#REF!</v>
      </c>
      <c r="H84" s="12" t="e">
        <f t="shared" si="19"/>
        <v>#REF!</v>
      </c>
      <c r="I84" s="12" t="e">
        <f t="shared" si="19"/>
        <v>#REF!</v>
      </c>
      <c r="J84" s="12" t="e">
        <f t="shared" si="19"/>
        <v>#REF!</v>
      </c>
      <c r="K84" s="12" t="e">
        <f t="shared" si="19"/>
        <v>#REF!</v>
      </c>
      <c r="L84" s="12" t="e">
        <f t="shared" si="19"/>
        <v>#REF!</v>
      </c>
      <c r="M84" s="12" t="e">
        <f t="shared" si="19"/>
        <v>#REF!</v>
      </c>
      <c r="N84" s="12" t="e">
        <f t="shared" si="19"/>
        <v>#REF!</v>
      </c>
      <c r="O84" s="12" t="e">
        <f t="shared" si="19"/>
        <v>#REF!</v>
      </c>
      <c r="P84" s="12" t="e">
        <f t="shared" si="19"/>
        <v>#REF!</v>
      </c>
      <c r="Q84" s="12" t="e">
        <f t="shared" si="19"/>
        <v>#REF!</v>
      </c>
      <c r="R84" s="12" t="e">
        <f t="shared" si="19"/>
        <v>#REF!</v>
      </c>
      <c r="S84" s="12" t="e">
        <f t="shared" si="19"/>
        <v>#REF!</v>
      </c>
      <c r="T84" s="12" t="e">
        <f t="shared" si="19"/>
        <v>#REF!</v>
      </c>
      <c r="U84" s="12" t="e">
        <f t="shared" si="19"/>
        <v>#REF!</v>
      </c>
      <c r="V84" s="12" t="e">
        <f t="shared" si="19"/>
        <v>#REF!</v>
      </c>
      <c r="W84" s="12" t="e">
        <f t="shared" si="19"/>
        <v>#REF!</v>
      </c>
      <c r="X84" s="12" t="e">
        <f t="shared" si="19"/>
        <v>#REF!</v>
      </c>
      <c r="Y84" s="12" t="e">
        <f t="shared" si="19"/>
        <v>#REF!</v>
      </c>
      <c r="Z84" s="12" t="e">
        <f t="shared" si="19"/>
        <v>#REF!</v>
      </c>
      <c r="AA84" s="12" t="e">
        <f t="shared" si="19"/>
        <v>#REF!</v>
      </c>
      <c r="AB84" s="12" t="e">
        <f t="shared" si="19"/>
        <v>#REF!</v>
      </c>
      <c r="AC84" s="12" t="e">
        <f t="shared" si="19"/>
        <v>#REF!</v>
      </c>
      <c r="AD84" s="12" t="e">
        <f t="shared" si="19"/>
        <v>#REF!</v>
      </c>
      <c r="AE84" s="12" t="e">
        <f t="shared" si="19"/>
        <v>#REF!</v>
      </c>
      <c r="AF84" s="12" t="e">
        <f t="shared" si="19"/>
        <v>#REF!</v>
      </c>
      <c r="AG84" s="12"/>
      <c r="AH84" s="119"/>
      <c r="AI84" s="121"/>
      <c r="AK84" s="197"/>
      <c r="AL84" s="197"/>
      <c r="AM84" s="197"/>
      <c r="AN84" s="197"/>
      <c r="AO84" s="197"/>
    </row>
    <row r="85" spans="1:61" s="1" customFormat="1" ht="60" hidden="1" customHeight="1" thickBot="1" x14ac:dyDescent="0.2">
      <c r="B85" s="7" t="s">
        <v>5</v>
      </c>
      <c r="C85" s="25"/>
      <c r="D85" s="25"/>
      <c r="E85" s="25"/>
      <c r="F85" s="13"/>
      <c r="G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48"/>
      <c r="AI85" s="149"/>
      <c r="AK85" s="197"/>
      <c r="AL85" s="197"/>
      <c r="AM85" s="197"/>
      <c r="AN85" s="197"/>
      <c r="AO85" s="197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</row>
    <row r="86" spans="1:61" s="20" customFormat="1" ht="13.5" hidden="1" customHeight="1" x14ac:dyDescent="0.15">
      <c r="B86" s="5" t="s">
        <v>2</v>
      </c>
      <c r="C86" s="24" t="s">
        <v>26</v>
      </c>
      <c r="D86" s="24" t="s">
        <v>26</v>
      </c>
      <c r="E86" s="24" t="s">
        <v>26</v>
      </c>
      <c r="F86" s="12"/>
      <c r="G86" s="12"/>
      <c r="H86" s="12" t="s">
        <v>28</v>
      </c>
      <c r="I86" s="12" t="s">
        <v>28</v>
      </c>
      <c r="J86" s="12"/>
      <c r="K86" s="12"/>
      <c r="L86" s="12"/>
      <c r="M86" s="12"/>
      <c r="N86" s="12"/>
      <c r="O86" s="12" t="s">
        <v>28</v>
      </c>
      <c r="P86" s="12" t="s">
        <v>28</v>
      </c>
      <c r="Q86" s="12"/>
      <c r="R86" s="12"/>
      <c r="S86" s="12"/>
      <c r="T86" s="12"/>
      <c r="U86" s="12"/>
      <c r="V86" s="12" t="s">
        <v>28</v>
      </c>
      <c r="W86" s="12" t="s">
        <v>28</v>
      </c>
      <c r="X86" s="12"/>
      <c r="Y86" s="12"/>
      <c r="Z86" s="12"/>
      <c r="AA86" s="12"/>
      <c r="AB86" s="12"/>
      <c r="AC86" s="12" t="s">
        <v>28</v>
      </c>
      <c r="AD86" s="12" t="s">
        <v>28</v>
      </c>
      <c r="AE86" s="12"/>
      <c r="AF86" s="12"/>
      <c r="AG86" s="12"/>
      <c r="AH86" s="8">
        <f>COUNTIF(C86:AG86,"○")</f>
        <v>8</v>
      </c>
      <c r="AI86" s="10" t="e">
        <f>+AH86+AI78</f>
        <v>#REF!</v>
      </c>
      <c r="AK86" s="197"/>
      <c r="AL86" s="197"/>
      <c r="AM86" s="197"/>
      <c r="AN86" s="197"/>
      <c r="AO86" s="197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</row>
    <row r="87" spans="1:61" s="20" customFormat="1" ht="14.25" hidden="1" customHeight="1" thickBot="1" x14ac:dyDescent="0.2">
      <c r="B87" s="6" t="s">
        <v>3</v>
      </c>
      <c r="C87" s="26" t="s">
        <v>26</v>
      </c>
      <c r="D87" s="26" t="s">
        <v>26</v>
      </c>
      <c r="E87" s="26" t="s">
        <v>26</v>
      </c>
      <c r="F87" s="14"/>
      <c r="G87" s="14"/>
      <c r="H87" s="14" t="s">
        <v>6</v>
      </c>
      <c r="I87" s="14" t="s">
        <v>6</v>
      </c>
      <c r="J87" s="14"/>
      <c r="K87" s="14"/>
      <c r="L87" s="14"/>
      <c r="M87" s="14"/>
      <c r="N87" s="14"/>
      <c r="O87" s="14" t="s">
        <v>6</v>
      </c>
      <c r="P87" s="14" t="s">
        <v>6</v>
      </c>
      <c r="Q87" s="14"/>
      <c r="R87" s="14"/>
      <c r="S87" s="14"/>
      <c r="T87" s="14"/>
      <c r="U87" s="14"/>
      <c r="V87" s="14" t="s">
        <v>6</v>
      </c>
      <c r="W87" s="14" t="s">
        <v>6</v>
      </c>
      <c r="X87" s="14"/>
      <c r="Y87" s="14"/>
      <c r="Z87" s="14"/>
      <c r="AA87" s="14"/>
      <c r="AB87" s="14"/>
      <c r="AC87" s="14" t="s">
        <v>6</v>
      </c>
      <c r="AD87" s="14" t="s">
        <v>6</v>
      </c>
      <c r="AE87" s="14"/>
      <c r="AF87" s="14"/>
      <c r="AG87" s="14"/>
      <c r="AH87" s="9">
        <f>COUNTIF(C87:AG87,"●")</f>
        <v>8</v>
      </c>
      <c r="AI87" s="11" t="e">
        <f>+AH87+AI79</f>
        <v>#REF!</v>
      </c>
      <c r="AK87" s="197"/>
      <c r="AL87" s="197"/>
      <c r="AM87" s="197"/>
      <c r="AN87" s="197"/>
      <c r="AO87" s="197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</row>
    <row r="88" spans="1:61" s="20" customFormat="1" ht="13.5" hidden="1" customHeight="1" x14ac:dyDescent="0.15">
      <c r="B88" s="76"/>
      <c r="C88" s="81"/>
      <c r="D88" s="81"/>
      <c r="E88" s="81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8"/>
      <c r="AI88" s="79"/>
      <c r="AK88" s="197"/>
      <c r="AL88" s="197"/>
      <c r="AM88" s="197"/>
      <c r="AN88" s="197"/>
      <c r="AO88" s="197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</row>
    <row r="89" spans="1:61" ht="13.5" hidden="1" customHeight="1" x14ac:dyDescent="0.15">
      <c r="AK89" s="197"/>
      <c r="AL89" s="197"/>
      <c r="AM89" s="197"/>
      <c r="AN89" s="197"/>
      <c r="AO89" s="197"/>
    </row>
    <row r="90" spans="1:61" ht="13.5" hidden="1" customHeight="1" thickBot="1" x14ac:dyDescent="0.2">
      <c r="A90" s="73" t="e">
        <f>DATE(M7+1,C82+1,1)</f>
        <v>#REF!</v>
      </c>
      <c r="B90" s="4" t="s">
        <v>0</v>
      </c>
      <c r="C90" s="176" t="e">
        <f>MONTH(A90)</f>
        <v>#REF!</v>
      </c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18" t="s">
        <v>11</v>
      </c>
      <c r="AI90" s="120" t="s">
        <v>12</v>
      </c>
      <c r="AK90" s="197"/>
      <c r="AL90" s="197"/>
      <c r="AM90" s="197"/>
      <c r="AN90" s="197"/>
      <c r="AO90" s="197"/>
    </row>
    <row r="91" spans="1:61" ht="13.5" hidden="1" customHeight="1" x14ac:dyDescent="0.15">
      <c r="B91" s="5" t="s">
        <v>1</v>
      </c>
      <c r="C91" s="21" t="e">
        <f>DATE($M$7+1,C90,1)</f>
        <v>#REF!</v>
      </c>
      <c r="D91" s="21" t="e">
        <f>C91+1</f>
        <v>#REF!</v>
      </c>
      <c r="E91" s="21" t="e">
        <f t="shared" ref="E91:AE91" si="20">D91+1</f>
        <v>#REF!</v>
      </c>
      <c r="F91" s="21" t="e">
        <f t="shared" si="20"/>
        <v>#REF!</v>
      </c>
      <c r="G91" s="21" t="e">
        <f t="shared" si="20"/>
        <v>#REF!</v>
      </c>
      <c r="H91" s="21" t="e">
        <f t="shared" si="20"/>
        <v>#REF!</v>
      </c>
      <c r="I91" s="21" t="e">
        <f t="shared" si="20"/>
        <v>#REF!</v>
      </c>
      <c r="J91" s="21" t="e">
        <f t="shared" si="20"/>
        <v>#REF!</v>
      </c>
      <c r="K91" s="21" t="e">
        <f t="shared" si="20"/>
        <v>#REF!</v>
      </c>
      <c r="L91" s="21" t="e">
        <f t="shared" si="20"/>
        <v>#REF!</v>
      </c>
      <c r="M91" s="21" t="e">
        <f t="shared" si="20"/>
        <v>#REF!</v>
      </c>
      <c r="N91" s="21" t="e">
        <f t="shared" si="20"/>
        <v>#REF!</v>
      </c>
      <c r="O91" s="21" t="e">
        <f t="shared" si="20"/>
        <v>#REF!</v>
      </c>
      <c r="P91" s="21" t="e">
        <f t="shared" si="20"/>
        <v>#REF!</v>
      </c>
      <c r="Q91" s="21" t="e">
        <f t="shared" si="20"/>
        <v>#REF!</v>
      </c>
      <c r="R91" s="21" t="e">
        <f t="shared" si="20"/>
        <v>#REF!</v>
      </c>
      <c r="S91" s="21" t="e">
        <f t="shared" si="20"/>
        <v>#REF!</v>
      </c>
      <c r="T91" s="21" t="e">
        <f t="shared" si="20"/>
        <v>#REF!</v>
      </c>
      <c r="U91" s="21" t="e">
        <f t="shared" si="20"/>
        <v>#REF!</v>
      </c>
      <c r="V91" s="21" t="e">
        <f t="shared" si="20"/>
        <v>#REF!</v>
      </c>
      <c r="W91" s="21" t="e">
        <f t="shared" si="20"/>
        <v>#REF!</v>
      </c>
      <c r="X91" s="21" t="e">
        <f t="shared" si="20"/>
        <v>#REF!</v>
      </c>
      <c r="Y91" s="21" t="e">
        <f t="shared" si="20"/>
        <v>#REF!</v>
      </c>
      <c r="Z91" s="21" t="e">
        <f t="shared" si="20"/>
        <v>#REF!</v>
      </c>
      <c r="AA91" s="21" t="e">
        <f t="shared" si="20"/>
        <v>#REF!</v>
      </c>
      <c r="AB91" s="21" t="e">
        <f t="shared" si="20"/>
        <v>#REF!</v>
      </c>
      <c r="AC91" s="21" t="e">
        <f t="shared" si="20"/>
        <v>#REF!</v>
      </c>
      <c r="AD91" s="21" t="e">
        <f t="shared" si="20"/>
        <v>#REF!</v>
      </c>
      <c r="AE91" s="21" t="e">
        <f t="shared" si="20"/>
        <v>#REF!</v>
      </c>
      <c r="AF91" s="12" t="s">
        <v>17</v>
      </c>
      <c r="AG91" s="12"/>
      <c r="AH91" s="119"/>
      <c r="AI91" s="121"/>
      <c r="AK91" s="197"/>
      <c r="AL91" s="197"/>
      <c r="AM91" s="197"/>
      <c r="AN91" s="197"/>
      <c r="AO91" s="197"/>
    </row>
    <row r="92" spans="1:61" ht="14.25" hidden="1" customHeight="1" thickBot="1" x14ac:dyDescent="0.2">
      <c r="B92" s="5" t="s">
        <v>4</v>
      </c>
      <c r="C92" s="12" t="e">
        <f>TEXT(WEEKDAY(+C91),"aaa")</f>
        <v>#REF!</v>
      </c>
      <c r="D92" s="12" t="e">
        <f t="shared" ref="D92:AE92" si="21">TEXT(WEEKDAY(+D91),"aaa")</f>
        <v>#REF!</v>
      </c>
      <c r="E92" s="12" t="e">
        <f t="shared" si="21"/>
        <v>#REF!</v>
      </c>
      <c r="F92" s="12" t="e">
        <f t="shared" si="21"/>
        <v>#REF!</v>
      </c>
      <c r="G92" s="12" t="e">
        <f t="shared" si="21"/>
        <v>#REF!</v>
      </c>
      <c r="H92" s="12" t="e">
        <f t="shared" si="21"/>
        <v>#REF!</v>
      </c>
      <c r="I92" s="12" t="e">
        <f t="shared" si="21"/>
        <v>#REF!</v>
      </c>
      <c r="J92" s="12" t="e">
        <f t="shared" si="21"/>
        <v>#REF!</v>
      </c>
      <c r="K92" s="12" t="e">
        <f t="shared" si="21"/>
        <v>#REF!</v>
      </c>
      <c r="L92" s="12" t="e">
        <f t="shared" si="21"/>
        <v>#REF!</v>
      </c>
      <c r="M92" s="12" t="e">
        <f t="shared" si="21"/>
        <v>#REF!</v>
      </c>
      <c r="N92" s="12" t="e">
        <f t="shared" si="21"/>
        <v>#REF!</v>
      </c>
      <c r="O92" s="12" t="e">
        <f t="shared" si="21"/>
        <v>#REF!</v>
      </c>
      <c r="P92" s="12" t="e">
        <f t="shared" si="21"/>
        <v>#REF!</v>
      </c>
      <c r="Q92" s="12" t="e">
        <f t="shared" si="21"/>
        <v>#REF!</v>
      </c>
      <c r="R92" s="12" t="e">
        <f t="shared" si="21"/>
        <v>#REF!</v>
      </c>
      <c r="S92" s="12" t="e">
        <f t="shared" si="21"/>
        <v>#REF!</v>
      </c>
      <c r="T92" s="12" t="e">
        <f t="shared" si="21"/>
        <v>#REF!</v>
      </c>
      <c r="U92" s="12" t="e">
        <f t="shared" si="21"/>
        <v>#REF!</v>
      </c>
      <c r="V92" s="12" t="e">
        <f t="shared" si="21"/>
        <v>#REF!</v>
      </c>
      <c r="W92" s="12" t="e">
        <f t="shared" si="21"/>
        <v>#REF!</v>
      </c>
      <c r="X92" s="12" t="e">
        <f t="shared" si="21"/>
        <v>#REF!</v>
      </c>
      <c r="Y92" s="12" t="e">
        <f t="shared" si="21"/>
        <v>#REF!</v>
      </c>
      <c r="Z92" s="12" t="e">
        <f t="shared" si="21"/>
        <v>#REF!</v>
      </c>
      <c r="AA92" s="12" t="e">
        <f t="shared" si="21"/>
        <v>#REF!</v>
      </c>
      <c r="AB92" s="12" t="e">
        <f t="shared" si="21"/>
        <v>#REF!</v>
      </c>
      <c r="AC92" s="12" t="e">
        <f t="shared" si="21"/>
        <v>#REF!</v>
      </c>
      <c r="AD92" s="12" t="e">
        <f t="shared" si="21"/>
        <v>#REF!</v>
      </c>
      <c r="AE92" s="12" t="e">
        <f t="shared" si="21"/>
        <v>#REF!</v>
      </c>
      <c r="AF92" s="12" t="s">
        <v>17</v>
      </c>
      <c r="AG92" s="12"/>
      <c r="AH92" s="119"/>
      <c r="AI92" s="121"/>
      <c r="AK92" s="197"/>
      <c r="AL92" s="197"/>
      <c r="AM92" s="197"/>
      <c r="AN92" s="197"/>
      <c r="AO92" s="197"/>
    </row>
    <row r="93" spans="1:61" s="1" customFormat="1" ht="60" hidden="1" customHeight="1" thickBot="1" x14ac:dyDescent="0.2">
      <c r="B93" s="7" t="s">
        <v>5</v>
      </c>
      <c r="C93" s="13"/>
      <c r="D93" s="13"/>
      <c r="E93" s="13"/>
      <c r="F93" s="13"/>
      <c r="G93" s="13"/>
      <c r="H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48"/>
      <c r="AI93" s="149"/>
      <c r="AK93" s="197"/>
      <c r="AL93" s="197"/>
      <c r="AM93" s="197"/>
      <c r="AN93" s="197"/>
      <c r="AO93" s="197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</row>
    <row r="94" spans="1:61" s="20" customFormat="1" ht="13.5" hidden="1" customHeight="1" x14ac:dyDescent="0.15">
      <c r="B94" s="5" t="s">
        <v>2</v>
      </c>
      <c r="C94" s="12"/>
      <c r="D94" s="12"/>
      <c r="E94" s="12" t="s">
        <v>28</v>
      </c>
      <c r="F94" s="12" t="s">
        <v>28</v>
      </c>
      <c r="G94" s="12"/>
      <c r="H94" s="12"/>
      <c r="I94" s="12"/>
      <c r="J94" s="12"/>
      <c r="K94" s="12"/>
      <c r="L94" s="12" t="s">
        <v>28</v>
      </c>
      <c r="M94" s="12" t="s">
        <v>28</v>
      </c>
      <c r="N94" s="12"/>
      <c r="O94" s="12"/>
      <c r="P94" s="12"/>
      <c r="Q94" s="12"/>
      <c r="R94" s="12"/>
      <c r="S94" s="12" t="s">
        <v>28</v>
      </c>
      <c r="T94" s="12" t="s">
        <v>28</v>
      </c>
      <c r="U94" s="12"/>
      <c r="V94" s="12"/>
      <c r="W94" s="12"/>
      <c r="X94" s="12"/>
      <c r="Y94" s="12"/>
      <c r="Z94" s="12" t="s">
        <v>28</v>
      </c>
      <c r="AA94" s="12" t="s">
        <v>28</v>
      </c>
      <c r="AB94" s="12"/>
      <c r="AC94" s="12"/>
      <c r="AD94" s="12"/>
      <c r="AE94" s="12"/>
      <c r="AF94" s="12" t="s">
        <v>17</v>
      </c>
      <c r="AG94" s="12"/>
      <c r="AH94" s="8">
        <f>COUNTIF(C94:AG94,"○")</f>
        <v>8</v>
      </c>
      <c r="AI94" s="10" t="e">
        <f>+AH94+AI86</f>
        <v>#REF!</v>
      </c>
      <c r="AK94" s="197"/>
      <c r="AL94" s="197"/>
      <c r="AM94" s="197"/>
      <c r="AN94" s="197"/>
      <c r="AO94" s="197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</row>
    <row r="95" spans="1:61" s="20" customFormat="1" ht="14.25" hidden="1" customHeight="1" thickBot="1" x14ac:dyDescent="0.2">
      <c r="B95" s="6" t="s">
        <v>3</v>
      </c>
      <c r="C95" s="14"/>
      <c r="D95" s="14"/>
      <c r="E95" s="14" t="s">
        <v>6</v>
      </c>
      <c r="F95" s="14" t="s">
        <v>6</v>
      </c>
      <c r="G95" s="14"/>
      <c r="H95" s="14"/>
      <c r="I95" s="14"/>
      <c r="J95" s="14"/>
      <c r="K95" s="14"/>
      <c r="L95" s="14" t="s">
        <v>6</v>
      </c>
      <c r="M95" s="14" t="s">
        <v>6</v>
      </c>
      <c r="N95" s="14"/>
      <c r="O95" s="14"/>
      <c r="P95" s="14"/>
      <c r="Q95" s="14"/>
      <c r="R95" s="14"/>
      <c r="S95" s="14" t="s">
        <v>6</v>
      </c>
      <c r="T95" s="14" t="s">
        <v>6</v>
      </c>
      <c r="U95" s="14"/>
      <c r="V95" s="14"/>
      <c r="W95" s="14"/>
      <c r="X95" s="14"/>
      <c r="Y95" s="14"/>
      <c r="Z95" s="14"/>
      <c r="AA95" s="14" t="s">
        <v>6</v>
      </c>
      <c r="AB95" s="14"/>
      <c r="AC95" s="14"/>
      <c r="AD95" s="14"/>
      <c r="AE95" s="14"/>
      <c r="AF95" s="14" t="s">
        <v>17</v>
      </c>
      <c r="AG95" s="70"/>
      <c r="AH95" s="9">
        <f>COUNTIF(C95:AG95,"●")</f>
        <v>7</v>
      </c>
      <c r="AI95" s="11" t="e">
        <f>+AH95+AI87</f>
        <v>#REF!</v>
      </c>
      <c r="AK95" s="197"/>
      <c r="AL95" s="197"/>
      <c r="AM95" s="197"/>
      <c r="AN95" s="197"/>
      <c r="AO95" s="197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</row>
    <row r="96" spans="1:61" s="20" customFormat="1" ht="13.5" hidden="1" customHeight="1" x14ac:dyDescent="0.15"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8"/>
      <c r="AI96" s="79"/>
      <c r="AK96" s="197"/>
      <c r="AL96" s="197"/>
      <c r="AM96" s="197"/>
      <c r="AN96" s="197"/>
      <c r="AO96" s="197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</row>
    <row r="97" spans="1:61" ht="13.5" hidden="1" customHeight="1" x14ac:dyDescent="0.15">
      <c r="AK97" s="197"/>
      <c r="AL97" s="197"/>
      <c r="AM97" s="197"/>
      <c r="AN97" s="197"/>
      <c r="AO97" s="197"/>
    </row>
    <row r="98" spans="1:61" ht="13.5" hidden="1" customHeight="1" thickBot="1" x14ac:dyDescent="0.2">
      <c r="A98" s="73" t="e">
        <f>DATE(M7+1,C90+1,1)</f>
        <v>#REF!</v>
      </c>
      <c r="B98" s="4" t="s">
        <v>0</v>
      </c>
      <c r="C98" s="176" t="e">
        <f>MONTH(A98)</f>
        <v>#REF!</v>
      </c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18" t="s">
        <v>11</v>
      </c>
      <c r="AI98" s="120" t="s">
        <v>12</v>
      </c>
      <c r="AK98" s="197"/>
      <c r="AL98" s="197"/>
      <c r="AM98" s="197"/>
      <c r="AN98" s="197"/>
      <c r="AO98" s="197"/>
    </row>
    <row r="99" spans="1:61" ht="13.5" hidden="1" customHeight="1" x14ac:dyDescent="0.15">
      <c r="B99" s="5" t="s">
        <v>1</v>
      </c>
      <c r="C99" s="21" t="e">
        <f>DATE($M$7+1,C98,1)</f>
        <v>#REF!</v>
      </c>
      <c r="D99" s="21" t="e">
        <f>C99+1</f>
        <v>#REF!</v>
      </c>
      <c r="E99" s="21" t="e">
        <f t="shared" ref="E99:AF99" si="22">D99+1</f>
        <v>#REF!</v>
      </c>
      <c r="F99" s="21" t="e">
        <f t="shared" si="22"/>
        <v>#REF!</v>
      </c>
      <c r="G99" s="21" t="e">
        <f t="shared" si="22"/>
        <v>#REF!</v>
      </c>
      <c r="H99" s="21" t="e">
        <f t="shared" si="22"/>
        <v>#REF!</v>
      </c>
      <c r="I99" s="21" t="e">
        <f t="shared" si="22"/>
        <v>#REF!</v>
      </c>
      <c r="J99" s="21" t="e">
        <f t="shared" si="22"/>
        <v>#REF!</v>
      </c>
      <c r="K99" s="21" t="e">
        <f t="shared" si="22"/>
        <v>#REF!</v>
      </c>
      <c r="L99" s="21" t="e">
        <f t="shared" si="22"/>
        <v>#REF!</v>
      </c>
      <c r="M99" s="21" t="e">
        <f t="shared" si="22"/>
        <v>#REF!</v>
      </c>
      <c r="N99" s="21" t="e">
        <f t="shared" si="22"/>
        <v>#REF!</v>
      </c>
      <c r="O99" s="21" t="e">
        <f t="shared" si="22"/>
        <v>#REF!</v>
      </c>
      <c r="P99" s="21" t="e">
        <f t="shared" si="22"/>
        <v>#REF!</v>
      </c>
      <c r="Q99" s="21" t="e">
        <f t="shared" si="22"/>
        <v>#REF!</v>
      </c>
      <c r="R99" s="21" t="e">
        <f t="shared" si="22"/>
        <v>#REF!</v>
      </c>
      <c r="S99" s="21" t="e">
        <f t="shared" si="22"/>
        <v>#REF!</v>
      </c>
      <c r="T99" s="21" t="e">
        <f t="shared" si="22"/>
        <v>#REF!</v>
      </c>
      <c r="U99" s="21" t="e">
        <f t="shared" si="22"/>
        <v>#REF!</v>
      </c>
      <c r="V99" s="21" t="e">
        <f t="shared" si="22"/>
        <v>#REF!</v>
      </c>
      <c r="W99" s="21" t="e">
        <f t="shared" si="22"/>
        <v>#REF!</v>
      </c>
      <c r="X99" s="21" t="e">
        <f t="shared" si="22"/>
        <v>#REF!</v>
      </c>
      <c r="Y99" s="21" t="e">
        <f t="shared" si="22"/>
        <v>#REF!</v>
      </c>
      <c r="Z99" s="21" t="e">
        <f t="shared" si="22"/>
        <v>#REF!</v>
      </c>
      <c r="AA99" s="21" t="e">
        <f t="shared" si="22"/>
        <v>#REF!</v>
      </c>
      <c r="AB99" s="21" t="e">
        <f t="shared" si="22"/>
        <v>#REF!</v>
      </c>
      <c r="AC99" s="21" t="e">
        <f t="shared" si="22"/>
        <v>#REF!</v>
      </c>
      <c r="AD99" s="21" t="e">
        <f t="shared" si="22"/>
        <v>#REF!</v>
      </c>
      <c r="AE99" s="21" t="e">
        <f t="shared" si="22"/>
        <v>#REF!</v>
      </c>
      <c r="AF99" s="21" t="e">
        <f t="shared" si="22"/>
        <v>#REF!</v>
      </c>
      <c r="AG99" s="21"/>
      <c r="AH99" s="119"/>
      <c r="AI99" s="121"/>
      <c r="AK99" s="197"/>
      <c r="AL99" s="197"/>
      <c r="AM99" s="197"/>
      <c r="AN99" s="197"/>
      <c r="AO99" s="197"/>
    </row>
    <row r="100" spans="1:61" ht="14.25" hidden="1" customHeight="1" thickBot="1" x14ac:dyDescent="0.2">
      <c r="B100" s="5" t="s">
        <v>4</v>
      </c>
      <c r="C100" s="12" t="e">
        <f>TEXT(WEEKDAY(+C99),"aaa")</f>
        <v>#REF!</v>
      </c>
      <c r="D100" s="12" t="e">
        <f t="shared" ref="D100:AF100" si="23">TEXT(WEEKDAY(+D99),"aaa")</f>
        <v>#REF!</v>
      </c>
      <c r="E100" s="12" t="e">
        <f t="shared" si="23"/>
        <v>#REF!</v>
      </c>
      <c r="F100" s="12" t="e">
        <f t="shared" si="23"/>
        <v>#REF!</v>
      </c>
      <c r="G100" s="12" t="e">
        <f t="shared" si="23"/>
        <v>#REF!</v>
      </c>
      <c r="H100" s="12" t="e">
        <f t="shared" si="23"/>
        <v>#REF!</v>
      </c>
      <c r="I100" s="12" t="e">
        <f t="shared" si="23"/>
        <v>#REF!</v>
      </c>
      <c r="J100" s="12" t="e">
        <f t="shared" si="23"/>
        <v>#REF!</v>
      </c>
      <c r="K100" s="12" t="e">
        <f t="shared" si="23"/>
        <v>#REF!</v>
      </c>
      <c r="L100" s="12" t="e">
        <f t="shared" si="23"/>
        <v>#REF!</v>
      </c>
      <c r="M100" s="12" t="e">
        <f t="shared" si="23"/>
        <v>#REF!</v>
      </c>
      <c r="N100" s="12" t="e">
        <f t="shared" si="23"/>
        <v>#REF!</v>
      </c>
      <c r="O100" s="12" t="e">
        <f t="shared" si="23"/>
        <v>#REF!</v>
      </c>
      <c r="P100" s="12" t="e">
        <f t="shared" si="23"/>
        <v>#REF!</v>
      </c>
      <c r="Q100" s="12" t="e">
        <f t="shared" si="23"/>
        <v>#REF!</v>
      </c>
      <c r="R100" s="12" t="e">
        <f t="shared" si="23"/>
        <v>#REF!</v>
      </c>
      <c r="S100" s="12" t="e">
        <f t="shared" si="23"/>
        <v>#REF!</v>
      </c>
      <c r="T100" s="12" t="e">
        <f t="shared" si="23"/>
        <v>#REF!</v>
      </c>
      <c r="U100" s="12" t="e">
        <f t="shared" si="23"/>
        <v>#REF!</v>
      </c>
      <c r="V100" s="12" t="e">
        <f t="shared" si="23"/>
        <v>#REF!</v>
      </c>
      <c r="W100" s="12" t="e">
        <f t="shared" si="23"/>
        <v>#REF!</v>
      </c>
      <c r="X100" s="12" t="e">
        <f t="shared" si="23"/>
        <v>#REF!</v>
      </c>
      <c r="Y100" s="12" t="e">
        <f t="shared" si="23"/>
        <v>#REF!</v>
      </c>
      <c r="Z100" s="12" t="e">
        <f t="shared" si="23"/>
        <v>#REF!</v>
      </c>
      <c r="AA100" s="12" t="e">
        <f t="shared" si="23"/>
        <v>#REF!</v>
      </c>
      <c r="AB100" s="12" t="e">
        <f t="shared" si="23"/>
        <v>#REF!</v>
      </c>
      <c r="AC100" s="12" t="e">
        <f t="shared" si="23"/>
        <v>#REF!</v>
      </c>
      <c r="AD100" s="12" t="e">
        <f t="shared" si="23"/>
        <v>#REF!</v>
      </c>
      <c r="AE100" s="12" t="e">
        <f t="shared" si="23"/>
        <v>#REF!</v>
      </c>
      <c r="AF100" s="12" t="e">
        <f t="shared" si="23"/>
        <v>#REF!</v>
      </c>
      <c r="AG100" s="12"/>
      <c r="AH100" s="119"/>
      <c r="AI100" s="121"/>
      <c r="AK100" s="197"/>
      <c r="AL100" s="197"/>
      <c r="AM100" s="197"/>
      <c r="AN100" s="197"/>
      <c r="AO100" s="197"/>
    </row>
    <row r="101" spans="1:61" s="1" customFormat="1" ht="60" hidden="1" customHeight="1" thickBot="1" x14ac:dyDescent="0.2">
      <c r="B101" s="7" t="s">
        <v>5</v>
      </c>
      <c r="C101" s="13"/>
      <c r="D101" s="13"/>
      <c r="E101" s="16"/>
      <c r="F101" s="17" t="s">
        <v>18</v>
      </c>
      <c r="G101" s="13"/>
      <c r="H101" s="13"/>
      <c r="I101" s="13"/>
      <c r="J101" s="13"/>
      <c r="K101" s="13"/>
      <c r="L101" s="16"/>
      <c r="M101" s="13"/>
      <c r="N101" s="13"/>
      <c r="O101" s="13"/>
      <c r="P101" s="13"/>
      <c r="Q101" s="13"/>
      <c r="R101" s="13"/>
      <c r="S101" s="13"/>
      <c r="T101" s="13"/>
      <c r="U101" s="13"/>
      <c r="V101" s="15" t="s">
        <v>9</v>
      </c>
      <c r="W101" s="13"/>
      <c r="X101" s="13" t="s">
        <v>14</v>
      </c>
      <c r="Y101" s="13"/>
      <c r="Z101" s="13"/>
      <c r="AA101" s="13"/>
      <c r="AB101" s="13"/>
      <c r="AC101" s="13"/>
      <c r="AD101" s="13"/>
      <c r="AE101" s="13"/>
      <c r="AF101" s="13"/>
      <c r="AG101" s="13"/>
      <c r="AH101" s="148"/>
      <c r="AI101" s="149"/>
      <c r="AK101" s="197"/>
      <c r="AL101" s="197"/>
      <c r="AM101" s="197"/>
      <c r="AN101" s="197"/>
      <c r="AO101" s="197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</row>
    <row r="102" spans="1:61" s="20" customFormat="1" ht="13.5" hidden="1" customHeight="1" x14ac:dyDescent="0.15">
      <c r="B102" s="5" t="s">
        <v>2</v>
      </c>
      <c r="C102" s="12"/>
      <c r="D102" s="12" t="s">
        <v>28</v>
      </c>
      <c r="E102" s="12" t="s">
        <v>28</v>
      </c>
      <c r="F102" s="12"/>
      <c r="G102" s="12" t="s">
        <v>26</v>
      </c>
      <c r="H102" s="12" t="s">
        <v>26</v>
      </c>
      <c r="I102" s="12" t="s">
        <v>26</v>
      </c>
      <c r="J102" s="12" t="s">
        <v>26</v>
      </c>
      <c r="K102" s="12" t="s">
        <v>26</v>
      </c>
      <c r="L102" s="12" t="s">
        <v>26</v>
      </c>
      <c r="M102" s="12" t="s">
        <v>26</v>
      </c>
      <c r="N102" s="12" t="s">
        <v>26</v>
      </c>
      <c r="O102" s="12" t="s">
        <v>26</v>
      </c>
      <c r="P102" s="12" t="s">
        <v>26</v>
      </c>
      <c r="Q102" s="12" t="s">
        <v>26</v>
      </c>
      <c r="R102" s="12" t="s">
        <v>26</v>
      </c>
      <c r="S102" s="12" t="s">
        <v>26</v>
      </c>
      <c r="T102" s="12" t="s">
        <v>26</v>
      </c>
      <c r="U102" s="12" t="s">
        <v>26</v>
      </c>
      <c r="V102" s="12" t="s">
        <v>26</v>
      </c>
      <c r="W102" s="12" t="s">
        <v>26</v>
      </c>
      <c r="X102" s="12" t="s">
        <v>26</v>
      </c>
      <c r="Y102" s="12" t="s">
        <v>26</v>
      </c>
      <c r="Z102" s="12" t="s">
        <v>26</v>
      </c>
      <c r="AA102" s="12" t="s">
        <v>26</v>
      </c>
      <c r="AB102" s="12" t="s">
        <v>26</v>
      </c>
      <c r="AC102" s="12" t="s">
        <v>26</v>
      </c>
      <c r="AD102" s="12" t="s">
        <v>26</v>
      </c>
      <c r="AE102" s="12" t="s">
        <v>26</v>
      </c>
      <c r="AF102" s="12" t="s">
        <v>26</v>
      </c>
      <c r="AG102" s="12"/>
      <c r="AH102" s="8">
        <f>COUNTIF(C102:AG102,"○")</f>
        <v>2</v>
      </c>
      <c r="AI102" s="10" t="e">
        <f>+AH102+AI94</f>
        <v>#REF!</v>
      </c>
      <c r="AK102" s="197"/>
      <c r="AL102" s="197"/>
      <c r="AM102" s="197"/>
      <c r="AN102" s="197"/>
      <c r="AO102" s="197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</row>
    <row r="103" spans="1:61" s="20" customFormat="1" ht="14.25" hidden="1" customHeight="1" thickBot="1" x14ac:dyDescent="0.2">
      <c r="B103" s="6" t="s">
        <v>3</v>
      </c>
      <c r="C103" s="14" t="s">
        <v>6</v>
      </c>
      <c r="D103" s="14" t="s">
        <v>6</v>
      </c>
      <c r="E103" s="14" t="s">
        <v>6</v>
      </c>
      <c r="F103" s="14"/>
      <c r="G103" s="14" t="s">
        <v>26</v>
      </c>
      <c r="H103" s="14" t="s">
        <v>26</v>
      </c>
      <c r="I103" s="14" t="s">
        <v>26</v>
      </c>
      <c r="J103" s="14" t="s">
        <v>26</v>
      </c>
      <c r="K103" s="14" t="s">
        <v>26</v>
      </c>
      <c r="L103" s="14" t="s">
        <v>26</v>
      </c>
      <c r="M103" s="14" t="s">
        <v>26</v>
      </c>
      <c r="N103" s="14" t="s">
        <v>26</v>
      </c>
      <c r="O103" s="14" t="s">
        <v>26</v>
      </c>
      <c r="P103" s="14" t="s">
        <v>26</v>
      </c>
      <c r="Q103" s="14" t="s">
        <v>26</v>
      </c>
      <c r="R103" s="14" t="s">
        <v>26</v>
      </c>
      <c r="S103" s="14" t="s">
        <v>26</v>
      </c>
      <c r="T103" s="14" t="s">
        <v>26</v>
      </c>
      <c r="U103" s="14" t="s">
        <v>26</v>
      </c>
      <c r="V103" s="14" t="s">
        <v>26</v>
      </c>
      <c r="W103" s="14" t="s">
        <v>26</v>
      </c>
      <c r="X103" s="14" t="s">
        <v>26</v>
      </c>
      <c r="Y103" s="14" t="s">
        <v>26</v>
      </c>
      <c r="Z103" s="14" t="s">
        <v>26</v>
      </c>
      <c r="AA103" s="14" t="s">
        <v>26</v>
      </c>
      <c r="AB103" s="14" t="s">
        <v>26</v>
      </c>
      <c r="AC103" s="14" t="s">
        <v>26</v>
      </c>
      <c r="AD103" s="14" t="s">
        <v>26</v>
      </c>
      <c r="AE103" s="14" t="s">
        <v>26</v>
      </c>
      <c r="AF103" s="14" t="s">
        <v>26</v>
      </c>
      <c r="AG103" s="14"/>
      <c r="AH103" s="9">
        <f>COUNTIF(C103:AG103,"●")</f>
        <v>3</v>
      </c>
      <c r="AI103" s="11" t="e">
        <f>+AH103+AI95</f>
        <v>#REF!</v>
      </c>
      <c r="AK103" s="197"/>
      <c r="AL103" s="197"/>
      <c r="AM103" s="197"/>
      <c r="AN103" s="197"/>
      <c r="AO103" s="197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</row>
    <row r="104" spans="1:61" s="20" customFormat="1" ht="13.5" hidden="1" customHeight="1" x14ac:dyDescent="0.15"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8"/>
      <c r="AI104" s="79"/>
      <c r="AK104" s="197"/>
      <c r="AL104" s="197"/>
      <c r="AM104" s="197"/>
      <c r="AN104" s="197"/>
      <c r="AO104" s="197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</row>
    <row r="105" spans="1:61" ht="24" customHeight="1" thickBot="1" x14ac:dyDescent="0.2">
      <c r="B105" s="111" t="s">
        <v>64</v>
      </c>
      <c r="AK105" s="198"/>
      <c r="AL105" s="198"/>
      <c r="AM105" s="198"/>
      <c r="AN105" s="198"/>
      <c r="AO105" s="198"/>
    </row>
    <row r="106" spans="1:61" ht="21.75" customHeight="1" x14ac:dyDescent="0.15">
      <c r="B106" s="103" t="s">
        <v>19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0"/>
      <c r="AK106" s="33" t="s">
        <v>58</v>
      </c>
      <c r="AL106" s="33"/>
      <c r="AM106" s="33"/>
      <c r="AN106" s="33"/>
      <c r="AO106" s="34"/>
    </row>
    <row r="107" spans="1:61" ht="20.100000000000001" customHeight="1" x14ac:dyDescent="0.15">
      <c r="B107" s="159" t="s">
        <v>20</v>
      </c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63"/>
      <c r="AK107" s="158" t="s">
        <v>38</v>
      </c>
      <c r="AL107" s="60" t="s">
        <v>31</v>
      </c>
      <c r="AM107" s="57">
        <f>SUM(AM14,AM24,AM34,AM44,AM54,AM64)</f>
        <v>150</v>
      </c>
      <c r="AN107" s="75"/>
      <c r="AO107" s="36"/>
    </row>
    <row r="108" spans="1:61" ht="20.100000000000001" customHeight="1" thickBot="1" x14ac:dyDescent="0.2"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35"/>
      <c r="AK108" s="158"/>
      <c r="AL108" s="60" t="s">
        <v>35</v>
      </c>
      <c r="AM108" s="57">
        <f>SUM(AM15,AM25,AM35,AM45,AM55,AM65)</f>
        <v>45</v>
      </c>
      <c r="AN108" s="75"/>
      <c r="AO108" s="36"/>
    </row>
    <row r="109" spans="1:61" ht="20.100000000000001" customHeight="1" thickBot="1" x14ac:dyDescent="0.2">
      <c r="B109" s="52" t="s">
        <v>21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64"/>
      <c r="AK109" s="158"/>
      <c r="AL109" s="61" t="s">
        <v>24</v>
      </c>
      <c r="AM109" s="99">
        <f>IFERROR(+AM108/AM107,"")</f>
        <v>0.3</v>
      </c>
      <c r="AN109" s="31" t="str">
        <f>IF(AM109="","",IF(AM109&gt;=0.285,"達成","未達成"))</f>
        <v>達成</v>
      </c>
      <c r="AO109" s="36"/>
    </row>
    <row r="110" spans="1:61" ht="20.100000000000001" customHeight="1" x14ac:dyDescent="0.15">
      <c r="B110" s="157" t="s">
        <v>44</v>
      </c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65"/>
      <c r="AK110" s="158" t="s">
        <v>39</v>
      </c>
      <c r="AL110" s="60" t="s">
        <v>31</v>
      </c>
      <c r="AM110" s="57">
        <f>SUM(AM18,AM28,AM38,AM48,AM58,AM68)</f>
        <v>150</v>
      </c>
      <c r="AN110" s="75"/>
      <c r="AO110" s="36"/>
    </row>
    <row r="111" spans="1:61" ht="20.100000000000001" customHeight="1" thickBot="1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35"/>
      <c r="AK111" s="158"/>
      <c r="AL111" s="60" t="s">
        <v>35</v>
      </c>
      <c r="AM111" s="57">
        <f>SUM(AM19,AM29,AM39,AM49,AM59,AM69)</f>
        <v>45</v>
      </c>
      <c r="AN111" s="75"/>
      <c r="AO111" s="36"/>
    </row>
    <row r="112" spans="1:61" ht="20.100000000000001" customHeight="1" thickBot="1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35"/>
      <c r="AK112" s="158"/>
      <c r="AL112" s="61" t="s">
        <v>24</v>
      </c>
      <c r="AM112" s="99">
        <f>IFERROR(+AM111/AM110,"")</f>
        <v>0.3</v>
      </c>
      <c r="AN112" s="31" t="str">
        <f>IF(AM112="","",IF(AM112&gt;=0.285,"達成","未達成"))</f>
        <v>達成</v>
      </c>
      <c r="AO112" s="36"/>
    </row>
    <row r="113" spans="2:41" ht="17.25" customHeight="1" thickBot="1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37"/>
      <c r="AK113" s="66"/>
      <c r="AL113" s="66"/>
      <c r="AM113" s="66"/>
      <c r="AN113" s="66"/>
      <c r="AO113" s="38"/>
    </row>
    <row r="114" spans="2:41" ht="32.25" customHeight="1" x14ac:dyDescent="0.15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</row>
    <row r="121" spans="2:41" s="40" customFormat="1" x14ac:dyDescent="0.15"/>
    <row r="122" spans="2:41" s="40" customFormat="1" x14ac:dyDescent="0.15"/>
    <row r="123" spans="2:41" s="40" customFormat="1" x14ac:dyDescent="0.15">
      <c r="B123" s="67" t="s">
        <v>22</v>
      </c>
    </row>
    <row r="124" spans="2:41" s="40" customFormat="1" x14ac:dyDescent="0.15"/>
    <row r="125" spans="2:41" s="40" customFormat="1" x14ac:dyDescent="0.15"/>
    <row r="126" spans="2:41" s="40" customFormat="1" x14ac:dyDescent="0.15"/>
    <row r="127" spans="2:41" s="40" customFormat="1" x14ac:dyDescent="0.15"/>
    <row r="128" spans="2:41" s="40" customFormat="1" x14ac:dyDescent="0.15"/>
    <row r="129" s="40" customFormat="1" x14ac:dyDescent="0.15"/>
    <row r="130" s="40" customFormat="1" x14ac:dyDescent="0.15"/>
    <row r="131" s="40" customFormat="1" x14ac:dyDescent="0.15"/>
    <row r="132" s="40" customFormat="1" x14ac:dyDescent="0.15"/>
    <row r="133" s="40" customFormat="1" x14ac:dyDescent="0.15"/>
    <row r="134" s="40" customFormat="1" x14ac:dyDescent="0.15"/>
    <row r="135" s="40" customFormat="1" x14ac:dyDescent="0.15"/>
    <row r="136" s="40" customFormat="1" x14ac:dyDescent="0.15"/>
    <row r="137" s="40" customFormat="1" x14ac:dyDescent="0.15"/>
    <row r="138" s="40" customFormat="1" x14ac:dyDescent="0.15"/>
    <row r="139" s="40" customFormat="1" x14ac:dyDescent="0.15"/>
    <row r="140" s="40" customFormat="1" x14ac:dyDescent="0.15"/>
  </sheetData>
  <mergeCells count="280">
    <mergeCell ref="G7:K7"/>
    <mergeCell ref="B8:Y12"/>
    <mergeCell ref="AE32:AF32"/>
    <mergeCell ref="AH22:AI22"/>
    <mergeCell ref="AH32:AI32"/>
    <mergeCell ref="AH42:AI42"/>
    <mergeCell ref="AH52:AI52"/>
    <mergeCell ref="AH62:AI62"/>
    <mergeCell ref="AH72:AI72"/>
    <mergeCell ref="S67:S69"/>
    <mergeCell ref="T67:T69"/>
    <mergeCell ref="U67:U69"/>
    <mergeCell ref="V67:V69"/>
    <mergeCell ref="W67:W69"/>
    <mergeCell ref="AF57:AF59"/>
    <mergeCell ref="AG57:AG59"/>
    <mergeCell ref="B57:B59"/>
    <mergeCell ref="C57:C59"/>
    <mergeCell ref="D57:D59"/>
    <mergeCell ref="E57:E59"/>
    <mergeCell ref="F57:F59"/>
    <mergeCell ref="G57:G59"/>
    <mergeCell ref="H57:H59"/>
    <mergeCell ref="I57:I59"/>
    <mergeCell ref="AK73:AO105"/>
    <mergeCell ref="I22:L22"/>
    <mergeCell ref="M22:S22"/>
    <mergeCell ref="C32:I32"/>
    <mergeCell ref="J32:P32"/>
    <mergeCell ref="AK54:AK57"/>
    <mergeCell ref="AK58:AK62"/>
    <mergeCell ref="B67:B69"/>
    <mergeCell ref="C67:C69"/>
    <mergeCell ref="D67:D69"/>
    <mergeCell ref="E67:E69"/>
    <mergeCell ref="F67:F69"/>
    <mergeCell ref="G67:G69"/>
    <mergeCell ref="H67:H69"/>
    <mergeCell ref="I67:I69"/>
    <mergeCell ref="J67:J69"/>
    <mergeCell ref="K67:K69"/>
    <mergeCell ref="L67:L69"/>
    <mergeCell ref="M67:M69"/>
    <mergeCell ref="N67:N69"/>
    <mergeCell ref="O67:O69"/>
    <mergeCell ref="P67:P69"/>
    <mergeCell ref="Q67:Q69"/>
    <mergeCell ref="R67:R69"/>
    <mergeCell ref="J57:J59"/>
    <mergeCell ref="K57:K59"/>
    <mergeCell ref="L57:L59"/>
    <mergeCell ref="M57:M59"/>
    <mergeCell ref="N57:N59"/>
    <mergeCell ref="O57:O59"/>
    <mergeCell ref="P57:P59"/>
    <mergeCell ref="Q57:Q59"/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W47:W49"/>
    <mergeCell ref="AB57:AB59"/>
    <mergeCell ref="AC57:AC59"/>
    <mergeCell ref="AD57:AD59"/>
    <mergeCell ref="AE57:AE59"/>
    <mergeCell ref="AG47:AG49"/>
    <mergeCell ref="AK44:AK47"/>
    <mergeCell ref="AK48:AK52"/>
    <mergeCell ref="X47:X49"/>
    <mergeCell ref="Y47:Y49"/>
    <mergeCell ref="Z47:Z49"/>
    <mergeCell ref="AA47:AA49"/>
    <mergeCell ref="AB47:AB49"/>
    <mergeCell ref="AC47:AC49"/>
    <mergeCell ref="AD47:AD49"/>
    <mergeCell ref="AE47:AE49"/>
    <mergeCell ref="AF47:AF49"/>
    <mergeCell ref="AG37:AG39"/>
    <mergeCell ref="AK34:AK37"/>
    <mergeCell ref="AK38:AK42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U47:U49"/>
    <mergeCell ref="V47:V49"/>
    <mergeCell ref="X37:X39"/>
    <mergeCell ref="Y37:Y39"/>
    <mergeCell ref="Z37:Z39"/>
    <mergeCell ref="AA37:AA39"/>
    <mergeCell ref="AB37:AB39"/>
    <mergeCell ref="AC37:AC39"/>
    <mergeCell ref="AD37:AD39"/>
    <mergeCell ref="AE37:AE39"/>
    <mergeCell ref="AF37:AF39"/>
    <mergeCell ref="AE17:AE19"/>
    <mergeCell ref="AF17:AF19"/>
    <mergeCell ref="AG17:AG19"/>
    <mergeCell ref="AK14:AK17"/>
    <mergeCell ref="AK18:AK22"/>
    <mergeCell ref="T22:Z22"/>
    <mergeCell ref="AA22:AG22"/>
    <mergeCell ref="G37:G39"/>
    <mergeCell ref="H37:H39"/>
    <mergeCell ref="I37:I39"/>
    <mergeCell ref="J37:J39"/>
    <mergeCell ref="K37:K39"/>
    <mergeCell ref="L37:L39"/>
    <mergeCell ref="M37:M39"/>
    <mergeCell ref="N37:N39"/>
    <mergeCell ref="O37:O39"/>
    <mergeCell ref="P37:P39"/>
    <mergeCell ref="Q37:Q39"/>
    <mergeCell ref="R37:R39"/>
    <mergeCell ref="S37:S39"/>
    <mergeCell ref="T37:T39"/>
    <mergeCell ref="U37:U39"/>
    <mergeCell ref="V37:V39"/>
    <mergeCell ref="W37:W3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K107:AK109"/>
    <mergeCell ref="AK110:AK112"/>
    <mergeCell ref="B107:AI108"/>
    <mergeCell ref="AH24:AH29"/>
    <mergeCell ref="AI24:AI29"/>
    <mergeCell ref="AH34:AH39"/>
    <mergeCell ref="AI34:AI39"/>
    <mergeCell ref="Q32:W32"/>
    <mergeCell ref="C34:AG34"/>
    <mergeCell ref="AH44:AH49"/>
    <mergeCell ref="AI44:AI49"/>
    <mergeCell ref="AC42:AG42"/>
    <mergeCell ref="C44:AF44"/>
    <mergeCell ref="E52:K52"/>
    <mergeCell ref="L52:R52"/>
    <mergeCell ref="S52:Y52"/>
    <mergeCell ref="Z52:AF52"/>
    <mergeCell ref="B37:B39"/>
    <mergeCell ref="C37:C39"/>
    <mergeCell ref="D37:D39"/>
    <mergeCell ref="E37:E39"/>
    <mergeCell ref="F37:F39"/>
    <mergeCell ref="AH54:AH59"/>
    <mergeCell ref="AI54:AI59"/>
    <mergeCell ref="AI14:AI19"/>
    <mergeCell ref="C42:G42"/>
    <mergeCell ref="H42:N42"/>
    <mergeCell ref="O42:U42"/>
    <mergeCell ref="K17:K19"/>
    <mergeCell ref="L17:L19"/>
    <mergeCell ref="M17:M19"/>
    <mergeCell ref="N17:N19"/>
    <mergeCell ref="O17:O19"/>
    <mergeCell ref="P17:P19"/>
    <mergeCell ref="Q17:Q19"/>
    <mergeCell ref="R17:R19"/>
    <mergeCell ref="S17:S19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AC17:AC19"/>
    <mergeCell ref="AD17:AD19"/>
    <mergeCell ref="AK64:AK67"/>
    <mergeCell ref="AK68:AK72"/>
    <mergeCell ref="C90:AG90"/>
    <mergeCell ref="AH90:AH93"/>
    <mergeCell ref="AI90:AI93"/>
    <mergeCell ref="C74:AG74"/>
    <mergeCell ref="AH74:AH77"/>
    <mergeCell ref="G72:M72"/>
    <mergeCell ref="V42:AB42"/>
    <mergeCell ref="C54:AG54"/>
    <mergeCell ref="C62:I62"/>
    <mergeCell ref="J62:P62"/>
    <mergeCell ref="Q62:W62"/>
    <mergeCell ref="X62:AD62"/>
    <mergeCell ref="AE62:AG62"/>
    <mergeCell ref="C64:AG64"/>
    <mergeCell ref="AH64:AH69"/>
    <mergeCell ref="AI64:AI69"/>
    <mergeCell ref="X67:X69"/>
    <mergeCell ref="Y67:Y69"/>
    <mergeCell ref="Z67:Z69"/>
    <mergeCell ref="AA67:AA69"/>
    <mergeCell ref="AB67:AB69"/>
    <mergeCell ref="AC67:AC69"/>
    <mergeCell ref="B110:AI114"/>
    <mergeCell ref="AI74:AI77"/>
    <mergeCell ref="C82:AG82"/>
    <mergeCell ref="AH82:AH85"/>
    <mergeCell ref="AI82:AI85"/>
    <mergeCell ref="C98:AG98"/>
    <mergeCell ref="AH98:AH101"/>
    <mergeCell ref="AI98:AI101"/>
    <mergeCell ref="B5:D5"/>
    <mergeCell ref="E5:L5"/>
    <mergeCell ref="T27:T29"/>
    <mergeCell ref="AD27:AD29"/>
    <mergeCell ref="AE27:AE29"/>
    <mergeCell ref="AF27:AF29"/>
    <mergeCell ref="AG27:AG29"/>
    <mergeCell ref="AD67:AD69"/>
    <mergeCell ref="AE67:AE69"/>
    <mergeCell ref="AF67:AF69"/>
    <mergeCell ref="AG67:AG69"/>
    <mergeCell ref="M7:P7"/>
    <mergeCell ref="AH14:AH19"/>
    <mergeCell ref="C14:AG14"/>
    <mergeCell ref="C52:D52"/>
    <mergeCell ref="X32:AD32"/>
    <mergeCell ref="B3:D3"/>
    <mergeCell ref="E3:AH3"/>
    <mergeCell ref="B4:D4"/>
    <mergeCell ref="E4:K4"/>
    <mergeCell ref="M4:S4"/>
    <mergeCell ref="C24:AG24"/>
    <mergeCell ref="B27:B29"/>
    <mergeCell ref="N27:N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O27:O29"/>
    <mergeCell ref="P27:P29"/>
    <mergeCell ref="Q27:Q29"/>
    <mergeCell ref="R27:R29"/>
    <mergeCell ref="S27:S29"/>
    <mergeCell ref="AK24:AK27"/>
    <mergeCell ref="AK28:AK32"/>
    <mergeCell ref="U27:U29"/>
    <mergeCell ref="V27:V29"/>
    <mergeCell ref="W27:W29"/>
    <mergeCell ref="X27:X29"/>
    <mergeCell ref="Y27:Y29"/>
    <mergeCell ref="Z27:Z29"/>
    <mergeCell ref="AA27:AA29"/>
    <mergeCell ref="AB27:AB29"/>
    <mergeCell ref="AC27:AC29"/>
  </mergeCells>
  <phoneticPr fontId="1"/>
  <conditionalFormatting sqref="C42 Z27 C40:AG41 C50:AF51 C60:AG61 F70:N71 C74:AG100 M22">
    <cfRule type="containsText" dxfId="570" priority="884" operator="containsText" text="日">
      <formula>NOT(ISERROR(SEARCH("日",C22)))</formula>
    </cfRule>
    <cfRule type="containsText" dxfId="569" priority="885" operator="containsText" text="土">
      <formula>NOT(ISERROR(SEARCH("土",C22)))</formula>
    </cfRule>
  </conditionalFormatting>
  <conditionalFormatting sqref="C23:AG23 C20:J21 C22:I22 M20:Q21">
    <cfRule type="containsText" dxfId="568" priority="891" operator="containsText" text="日">
      <formula>NOT(ISERROR(SEARCH("日",C20)))</formula>
    </cfRule>
    <cfRule type="containsText" dxfId="567" priority="892" operator="containsText" text="土">
      <formula>NOT(ISERROR(SEARCH("土",C20)))</formula>
    </cfRule>
  </conditionalFormatting>
  <conditionalFormatting sqref="C30:AF31">
    <cfRule type="containsText" dxfId="566" priority="912" operator="containsText" text="日">
      <formula>NOT(ISERROR(SEARCH("日",C30)))</formula>
    </cfRule>
    <cfRule type="containsText" dxfId="565" priority="913" operator="containsText" text="土">
      <formula>NOT(ISERROR(SEARCH("土",C30)))</formula>
    </cfRule>
  </conditionalFormatting>
  <conditionalFormatting sqref="C43:AG43 C46:AF46 C44 C53:AG53 C54 C56:AG56 C63:AG63 C66:AG66 C64 C73:AG73 D45:AF45 D55:AG55 D65:AG65">
    <cfRule type="containsText" dxfId="564" priority="1022" operator="containsText" text="日">
      <formula>NOT(ISERROR(SEARCH("日",C43)))</formula>
    </cfRule>
    <cfRule type="containsText" dxfId="563" priority="1023" operator="containsText" text="土">
      <formula>NOT(ISERROR(SEARCH("土",C43)))</formula>
    </cfRule>
  </conditionalFormatting>
  <conditionalFormatting sqref="Q13 C14 C15:AG16 C24 C33:AG33 C101:E101 G101:U101 W101 Y101:AG101 C102:AG104 C34 C25:AG26 C27:M27 O27:Y27 C35:AG36">
    <cfRule type="containsText" dxfId="562" priority="1035" operator="containsText" text="日">
      <formula>NOT(ISERROR(SEARCH("日",C13)))</formula>
    </cfRule>
    <cfRule type="containsText" dxfId="561" priority="1036" operator="containsText" text="土">
      <formula>NOT(ISERROR(SEARCH("土",C13)))</formula>
    </cfRule>
  </conditionalFormatting>
  <conditionalFormatting sqref="AK1:AM1 AO1 AK13:AO13 AK23:AO23 AK107 AO108:AO1048576 AK110 AL107:AN109 AK113:AN1048576 AK63:AO63 AK53:AO53 AK43:AO43 AK33:AO33 AL25 AL27 AL26:AM26 AK28:AL28 AL29 AL30:AM31 AL15:AL16 AK14:AL14 AN14:AO16 AO40:AO41 AO34:AO36 AO50:AO51 AO44:AO46 AO60:AO61 AO54:AO56 AO70:AO71 AO64:AO66 AK24:AL24 AN24:AO24 AO25:AO32 AM106:AO106 AK73">
    <cfRule type="containsText" dxfId="560" priority="1029" operator="containsText" text="4週7休以上4週8休未満">
      <formula>NOT(ISERROR(SEARCH("4週7休以上4週8休未満",AK1)))</formula>
    </cfRule>
  </conditionalFormatting>
  <conditionalFormatting sqref="AK1:AM1 AO1 AK13:AO13 AK107 AO108:AO1048576 AK110 AK23:AO23 AL107:AN109 AK113:AN1048576 AK63:AO63 AK53:AO53 AK43:AO43 AK33:AO33 AL25 AL26:AM26 AN23:AN24 AK28:AL28 AL29 AL30:AM31 AL15:AL16 AK14:AL14 AN14:AO16 AN20 AL27 AO40:AO41 AO34:AO36 AO50:AO51 AO44:AO46 AO60:AO61 AO54:AO56 AO70:AO71 AO64:AO66 AK24:AL24 AN24:AO24 AO25:AO31 AM106:AO106 AN106:AN108 AK73">
    <cfRule type="containsText" dxfId="559" priority="1028" operator="containsText" text="4週8休以上">
      <formula>NOT(ISERROR(SEARCH("4週8休以上",AK1)))</formula>
    </cfRule>
  </conditionalFormatting>
  <conditionalFormatting sqref="AK1:AM1 AO1 AK13:AO13 AK107 AO108:AO1048576 AK110 AM106:AO106 AL107:AN109 AK113:AN1048576 AL15:AL16 AK14:AL14 AN14:AO16">
    <cfRule type="containsText" dxfId="558" priority="1027" operator="containsText" text="4週6休以上4週7休未満">
      <formula>NOT(ISERROR(SEARCH("4週6休以上4週7休未満",AK1)))</formula>
    </cfRule>
  </conditionalFormatting>
  <conditionalFormatting sqref="AN32 AL32">
    <cfRule type="containsText" dxfId="557" priority="888" operator="containsText" text="4週8休以上">
      <formula>NOT(ISERROR(SEARCH("4週8休以上",AL32)))</formula>
    </cfRule>
    <cfRule type="containsText" dxfId="556" priority="889" operator="containsText" text="4週7休以上4週8休未満">
      <formula>NOT(ISERROR(SEARCH("4週7休以上4週8休未満",AL32)))</formula>
    </cfRule>
  </conditionalFormatting>
  <conditionalFormatting sqref="AK2:AO2 AN22:AO22 AO21 AN20:AO20">
    <cfRule type="containsText" dxfId="555" priority="928" operator="containsText" text="4週6休未満">
      <formula>NOT(ISERROR(SEARCH("4週6休未満",AK2)))</formula>
    </cfRule>
    <cfRule type="containsText" dxfId="554" priority="929" operator="containsText" text="4週6休以上4週7休未満">
      <formula>NOT(ISERROR(SEARCH("4週6休以上4週7休未満",AK2)))</formula>
    </cfRule>
    <cfRule type="containsText" dxfId="553" priority="930" operator="containsText" text="4週8休以上">
      <formula>NOT(ISERROR(SEARCH("4週8休以上",AK2)))</formula>
    </cfRule>
    <cfRule type="containsText" dxfId="552" priority="931" operator="containsText" text="4週7休以上4週8休未満">
      <formula>NOT(ISERROR(SEARCH("4週7休以上4週8休未満",AK2)))</formula>
    </cfRule>
  </conditionalFormatting>
  <conditionalFormatting sqref="AK23:AO23 AL32 AK63:AO63 AK53:AO53 AL25 AL26:AM26 AK33:AM33 AK28:AL28 AL30:AM31 AN32:AO33 AK43:AO43 AO40:AO42 AO34:AO36 AO50:AO51 AO44:AO46 AO60:AO61 AO54:AO56 AO70:AO71 AO64:AO66 AK24:AL24 AN24:AO24 AL27:AL29 AO25:AO31 AK73">
    <cfRule type="containsText" dxfId="551" priority="875" operator="containsText" text="4週6休未満">
      <formula>NOT(ISERROR(SEARCH("4週6休未満",AK23)))</formula>
    </cfRule>
    <cfRule type="containsText" dxfId="550" priority="876" operator="containsText" text="4週6休以上4週7休未満">
      <formula>NOT(ISERROR(SEARCH("4週6休以上4週7休未満",AK23)))</formula>
    </cfRule>
  </conditionalFormatting>
  <conditionalFormatting sqref="AL110:AM112">
    <cfRule type="containsText" dxfId="549" priority="914" operator="containsText" text="4週6休未満">
      <formula>NOT(ISERROR(SEARCH("4週6休未満",AL110)))</formula>
    </cfRule>
    <cfRule type="containsText" dxfId="548" priority="915" operator="containsText" text="4週6休以上4週7休未満">
      <formula>NOT(ISERROR(SEARCH("4週6休以上4週7休未満",AL110)))</formula>
    </cfRule>
    <cfRule type="containsText" dxfId="547" priority="916" operator="containsText" text="4週8休以上">
      <formula>NOT(ISERROR(SEARCH("4週8休以上",AL110)))</formula>
    </cfRule>
    <cfRule type="containsText" dxfId="546" priority="917" operator="containsText" text="4週7休以上4週8休未満">
      <formula>NOT(ISERROR(SEARCH("4週7休以上4週8休未満",AL110)))</formula>
    </cfRule>
  </conditionalFormatting>
  <conditionalFormatting sqref="AK1:AM1 AO1 AK13:AO13 AK107 AO108:AO1048576 AK110 AL107:AN109 AM106:AO106 AK113:AN1048576 AL15:AL16 AK14:AL14 AN14:AO16">
    <cfRule type="containsText" dxfId="545" priority="1026" operator="containsText" text="4週6休未満">
      <formula>NOT(ISERROR(SEARCH("4週6休未満",AK1)))</formula>
    </cfRule>
  </conditionalFormatting>
  <conditionalFormatting sqref="AN2">
    <cfRule type="containsText" dxfId="544" priority="933" operator="containsText" text="4週8休以上">
      <formula>NOT(ISERROR(SEARCH("4週8休以上",AN2)))</formula>
    </cfRule>
  </conditionalFormatting>
  <conditionalFormatting sqref="AN13:AN16 AN33 AN43 AN113:AN1048576 AN53 AN63">
    <cfRule type="containsText" dxfId="543" priority="1032" operator="containsText" text="4週8休以上">
      <formula>NOT(ISERROR(SEARCH("4週8休以上",AN13)))</formula>
    </cfRule>
  </conditionalFormatting>
  <conditionalFormatting sqref="AN22">
    <cfRule type="containsText" dxfId="542" priority="909" operator="containsText" text="4週8休以上">
      <formula>NOT(ISERROR(SEARCH("4週8休以上",AN22)))</formula>
    </cfRule>
  </conditionalFormatting>
  <conditionalFormatting sqref="AN109:AN111">
    <cfRule type="containsText" dxfId="541" priority="927" operator="containsText" text="4週8休以上">
      <formula>NOT(ISERROR(SEARCH("4週8休以上",AN109)))</formula>
    </cfRule>
  </conditionalFormatting>
  <conditionalFormatting sqref="AN110:AN112">
    <cfRule type="containsText" dxfId="540" priority="923" operator="containsText" text="4週6休未満">
      <formula>NOT(ISERROR(SEARCH("4週6休未満",AN110)))</formula>
    </cfRule>
    <cfRule type="containsText" dxfId="539" priority="924" operator="containsText" text="4週6休以上4週7休未満">
      <formula>NOT(ISERROR(SEARCH("4週6休以上4週7休未満",AN110)))</formula>
    </cfRule>
    <cfRule type="containsText" dxfId="538" priority="925" operator="containsText" text="4週8休以上">
      <formula>NOT(ISERROR(SEARCH("4週8休以上",AN110)))</formula>
    </cfRule>
    <cfRule type="containsText" dxfId="537" priority="926" operator="containsText" text="4週7休以上4週8休未満">
      <formula>NOT(ISERROR(SEARCH("4週7休以上4週8休未満",AN110)))</formula>
    </cfRule>
  </conditionalFormatting>
  <conditionalFormatting sqref="AN112">
    <cfRule type="containsText" dxfId="536" priority="922" operator="containsText" text="4週8休以上">
      <formula>NOT(ISERROR(SEARCH("4週8休以上",AN112)))</formula>
    </cfRule>
  </conditionalFormatting>
  <conditionalFormatting sqref="AN32:AO32">
    <cfRule type="containsText" dxfId="535" priority="890" operator="containsText" text="4週8休以上">
      <formula>NOT(ISERROR(SEARCH("4週8休以上",AN32)))</formula>
    </cfRule>
  </conditionalFormatting>
  <conditionalFormatting sqref="AO42">
    <cfRule type="containsText" dxfId="534" priority="879" operator="containsText" text="4週8休以上">
      <formula>NOT(ISERROR(SEARCH("4週8休以上",AO42)))</formula>
    </cfRule>
  </conditionalFormatting>
  <conditionalFormatting sqref="AO42">
    <cfRule type="containsText" dxfId="533" priority="883" operator="containsText" text="4週7休以上4週8休未満">
      <formula>NOT(ISERROR(SEARCH("4週7休以上4週8休未満",AO42)))</formula>
    </cfRule>
  </conditionalFormatting>
  <conditionalFormatting sqref="Q32">
    <cfRule type="containsText" dxfId="532" priority="869" operator="containsText" text="日">
      <formula>NOT(ISERROR(SEARCH("日",Q32)))</formula>
    </cfRule>
    <cfRule type="containsText" dxfId="531" priority="870" operator="containsText" text="土">
      <formula>NOT(ISERROR(SEARCH("土",Q32)))</formula>
    </cfRule>
  </conditionalFormatting>
  <conditionalFormatting sqref="X32">
    <cfRule type="containsText" dxfId="530" priority="867" operator="containsText" text="日">
      <formula>NOT(ISERROR(SEARCH("日",X32)))</formula>
    </cfRule>
    <cfRule type="containsText" dxfId="529" priority="868" operator="containsText" text="土">
      <formula>NOT(ISERROR(SEARCH("土",X32)))</formula>
    </cfRule>
  </conditionalFormatting>
  <conditionalFormatting sqref="AE32">
    <cfRule type="containsText" dxfId="528" priority="865" operator="containsText" text="日">
      <formula>NOT(ISERROR(SEARCH("日",AE32)))</formula>
    </cfRule>
    <cfRule type="containsText" dxfId="527" priority="866" operator="containsText" text="土">
      <formula>NOT(ISERROR(SEARCH("土",AE32)))</formula>
    </cfRule>
  </conditionalFormatting>
  <conditionalFormatting sqref="O42">
    <cfRule type="containsText" dxfId="526" priority="857" operator="containsText" text="日">
      <formula>NOT(ISERROR(SEARCH("日",O42)))</formula>
    </cfRule>
    <cfRule type="containsText" dxfId="525" priority="858" operator="containsText" text="土">
      <formula>NOT(ISERROR(SEARCH("土",O42)))</formula>
    </cfRule>
  </conditionalFormatting>
  <conditionalFormatting sqref="H42">
    <cfRule type="containsText" dxfId="524" priority="859" operator="containsText" text="日">
      <formula>NOT(ISERROR(SEARCH("日",H42)))</formula>
    </cfRule>
    <cfRule type="containsText" dxfId="523" priority="860" operator="containsText" text="土">
      <formula>NOT(ISERROR(SEARCH("土",H42)))</formula>
    </cfRule>
  </conditionalFormatting>
  <conditionalFormatting sqref="V42">
    <cfRule type="containsText" dxfId="522" priority="855" operator="containsText" text="日">
      <formula>NOT(ISERROR(SEARCH("日",V42)))</formula>
    </cfRule>
    <cfRule type="containsText" dxfId="521" priority="856" operator="containsText" text="土">
      <formula>NOT(ISERROR(SEARCH("土",V42)))</formula>
    </cfRule>
  </conditionalFormatting>
  <conditionalFormatting sqref="AC42">
    <cfRule type="containsText" dxfId="520" priority="853" operator="containsText" text="日">
      <formula>NOT(ISERROR(SEARCH("日",AC42)))</formula>
    </cfRule>
    <cfRule type="containsText" dxfId="519" priority="854" operator="containsText" text="土">
      <formula>NOT(ISERROR(SEARCH("土",AC42)))</formula>
    </cfRule>
  </conditionalFormatting>
  <conditionalFormatting sqref="AG44">
    <cfRule type="containsText" dxfId="518" priority="841" operator="containsText" text="日">
      <formula>NOT(ISERROR(SEARCH("日",AG44)))</formula>
    </cfRule>
    <cfRule type="containsText" dxfId="517" priority="842" operator="containsText" text="土">
      <formula>NOT(ISERROR(SEARCH("土",AG44)))</formula>
    </cfRule>
  </conditionalFormatting>
  <conditionalFormatting sqref="AG45:AG46">
    <cfRule type="containsText" dxfId="516" priority="839" operator="containsText" text="日">
      <formula>NOT(ISERROR(SEARCH("日",AG45)))</formula>
    </cfRule>
    <cfRule type="containsText" dxfId="515" priority="840" operator="containsText" text="土">
      <formula>NOT(ISERROR(SEARCH("土",AG45)))</formula>
    </cfRule>
  </conditionalFormatting>
  <conditionalFormatting sqref="C52">
    <cfRule type="containsText" dxfId="514" priority="837" operator="containsText" text="日">
      <formula>NOT(ISERROR(SEARCH("日",C52)))</formula>
    </cfRule>
    <cfRule type="containsText" dxfId="513" priority="838" operator="containsText" text="土">
      <formula>NOT(ISERROR(SEARCH("土",C52)))</formula>
    </cfRule>
  </conditionalFormatting>
  <conditionalFormatting sqref="AO52">
    <cfRule type="containsText" dxfId="512" priority="831" operator="containsText" text="4週6休未満">
      <formula>NOT(ISERROR(SEARCH("4週6休未満",AO52)))</formula>
    </cfRule>
    <cfRule type="containsText" dxfId="511" priority="832" operator="containsText" text="4週6休以上4週7休未満">
      <formula>NOT(ISERROR(SEARCH("4週6休以上4週7休未満",AO52)))</formula>
    </cfRule>
  </conditionalFormatting>
  <conditionalFormatting sqref="AO52">
    <cfRule type="containsText" dxfId="510" priority="835" operator="containsText" text="4週8休以上">
      <formula>NOT(ISERROR(SEARCH("4週8休以上",AO52)))</formula>
    </cfRule>
  </conditionalFormatting>
  <conditionalFormatting sqref="AO52">
    <cfRule type="containsText" dxfId="509" priority="836" operator="containsText" text="4週7休以上4週8休未満">
      <formula>NOT(ISERROR(SEARCH("4週7休以上4週8休未満",AO52)))</formula>
    </cfRule>
  </conditionalFormatting>
  <conditionalFormatting sqref="E52 L52 S52 Z52">
    <cfRule type="containsText" dxfId="508" priority="821" operator="containsText" text="日">
      <formula>NOT(ISERROR(SEARCH("日",E52)))</formula>
    </cfRule>
    <cfRule type="containsText" dxfId="507" priority="822" operator="containsText" text="土">
      <formula>NOT(ISERROR(SEARCH("土",E52)))</formula>
    </cfRule>
  </conditionalFormatting>
  <conditionalFormatting sqref="AO62">
    <cfRule type="containsText" dxfId="506" priority="809" operator="containsText" text="4週6休未満">
      <formula>NOT(ISERROR(SEARCH("4週6休未満",AO62)))</formula>
    </cfRule>
    <cfRule type="containsText" dxfId="505" priority="810" operator="containsText" text="4週6休以上4週7休未満">
      <formula>NOT(ISERROR(SEARCH("4週6休以上4週7休未満",AO62)))</formula>
    </cfRule>
  </conditionalFormatting>
  <conditionalFormatting sqref="AO62">
    <cfRule type="containsText" dxfId="504" priority="813" operator="containsText" text="4週8休以上">
      <formula>NOT(ISERROR(SEARCH("4週8休以上",AO62)))</formula>
    </cfRule>
  </conditionalFormatting>
  <conditionalFormatting sqref="AO62">
    <cfRule type="containsText" dxfId="503" priority="814" operator="containsText" text="4週7休以上4週8休未満">
      <formula>NOT(ISERROR(SEARCH("4週7休以上4週8休未満",AO62)))</formula>
    </cfRule>
  </conditionalFormatting>
  <conditionalFormatting sqref="AO72">
    <cfRule type="containsText" dxfId="502" priority="787" operator="containsText" text="4週6休未満">
      <formula>NOT(ISERROR(SEARCH("4週6休未満",AO72)))</formula>
    </cfRule>
    <cfRule type="containsText" dxfId="501" priority="788" operator="containsText" text="4週6休以上4週7休未満">
      <formula>NOT(ISERROR(SEARCH("4週6休以上4週7休未満",AO72)))</formula>
    </cfRule>
  </conditionalFormatting>
  <conditionalFormatting sqref="AO72">
    <cfRule type="containsText" dxfId="500" priority="791" operator="containsText" text="4週8休以上">
      <formula>NOT(ISERROR(SEARCH("4週8休以上",AO72)))</formula>
    </cfRule>
  </conditionalFormatting>
  <conditionalFormatting sqref="AO72">
    <cfRule type="containsText" dxfId="499" priority="792" operator="containsText" text="4週7休以上4週8休未満">
      <formula>NOT(ISERROR(SEARCH("4週7休以上4週8休未満",AO72)))</formula>
    </cfRule>
  </conditionalFormatting>
  <conditionalFormatting sqref="J62">
    <cfRule type="containsText" dxfId="498" priority="767" operator="containsText" text="日">
      <formula>NOT(ISERROR(SEARCH("日",J62)))</formula>
    </cfRule>
    <cfRule type="containsText" dxfId="497" priority="768" operator="containsText" text="土">
      <formula>NOT(ISERROR(SEARCH("土",J62)))</formula>
    </cfRule>
  </conditionalFormatting>
  <conditionalFormatting sqref="C62">
    <cfRule type="containsText" dxfId="496" priority="769" operator="containsText" text="日">
      <formula>NOT(ISERROR(SEARCH("日",C62)))</formula>
    </cfRule>
    <cfRule type="containsText" dxfId="495" priority="770" operator="containsText" text="土">
      <formula>NOT(ISERROR(SEARCH("土",C62)))</formula>
    </cfRule>
  </conditionalFormatting>
  <conditionalFormatting sqref="Q62">
    <cfRule type="containsText" dxfId="494" priority="765" operator="containsText" text="日">
      <formula>NOT(ISERROR(SEARCH("日",Q62)))</formula>
    </cfRule>
    <cfRule type="containsText" dxfId="493" priority="766" operator="containsText" text="土">
      <formula>NOT(ISERROR(SEARCH("土",Q62)))</formula>
    </cfRule>
  </conditionalFormatting>
  <conditionalFormatting sqref="X62">
    <cfRule type="containsText" dxfId="492" priority="763" operator="containsText" text="日">
      <formula>NOT(ISERROR(SEARCH("日",X62)))</formula>
    </cfRule>
    <cfRule type="containsText" dxfId="491" priority="764" operator="containsText" text="土">
      <formula>NOT(ISERROR(SEARCH("土",X62)))</formula>
    </cfRule>
  </conditionalFormatting>
  <conditionalFormatting sqref="AE62">
    <cfRule type="containsText" dxfId="490" priority="761" operator="containsText" text="日">
      <formula>NOT(ISERROR(SEARCH("日",AE62)))</formula>
    </cfRule>
    <cfRule type="containsText" dxfId="489" priority="762" operator="containsText" text="土">
      <formula>NOT(ISERROR(SEARCH("土",AE62)))</formula>
    </cfRule>
  </conditionalFormatting>
  <conditionalFormatting sqref="G72">
    <cfRule type="containsText" dxfId="488" priority="759" operator="containsText" text="日">
      <formula>NOT(ISERROR(SEARCH("日",G72)))</formula>
    </cfRule>
    <cfRule type="containsText" dxfId="487" priority="760" operator="containsText" text="土">
      <formula>NOT(ISERROR(SEARCH("土",G72)))</formula>
    </cfRule>
  </conditionalFormatting>
  <conditionalFormatting sqref="N72">
    <cfRule type="containsText" dxfId="486" priority="757" operator="containsText" text="日">
      <formula>NOT(ISERROR(SEARCH("日",N72)))</formula>
    </cfRule>
    <cfRule type="containsText" dxfId="485" priority="758" operator="containsText" text="土">
      <formula>NOT(ISERROR(SEARCH("土",N72)))</formula>
    </cfRule>
  </conditionalFormatting>
  <conditionalFormatting sqref="AM32">
    <cfRule type="containsText" dxfId="484" priority="687" operator="containsText" text="4週8休以上">
      <formula>NOT(ISERROR(SEARCH("4週8休以上",AM32)))</formula>
    </cfRule>
    <cfRule type="containsText" dxfId="483" priority="688" operator="containsText" text="4週7休以上4週8休未満">
      <formula>NOT(ISERROR(SEARCH("4週7休以上4週8休未満",AM32)))</formula>
    </cfRule>
  </conditionalFormatting>
  <conditionalFormatting sqref="AM32">
    <cfRule type="containsText" dxfId="482" priority="685" operator="containsText" text="4週6休未満">
      <formula>NOT(ISERROR(SEARCH("4週6休未満",AM32)))</formula>
    </cfRule>
    <cfRule type="containsText" dxfId="481" priority="686" operator="containsText" text="4週6休以上4週7休未満">
      <formula>NOT(ISERROR(SEARCH("4週6休以上4週7休未満",AM32)))</formula>
    </cfRule>
  </conditionalFormatting>
  <conditionalFormatting sqref="AN20">
    <cfRule type="containsText" dxfId="480" priority="622" operator="containsText" text="4週6休未満">
      <formula>NOT(ISERROR(SEARCH("4週6休未満",AN20)))</formula>
    </cfRule>
    <cfRule type="containsText" dxfId="479" priority="623" operator="containsText" text="4週6休以上4週7休未満">
      <formula>NOT(ISERROR(SEARCH("4週6休以上4週7休未満",AN20)))</formula>
    </cfRule>
  </conditionalFormatting>
  <conditionalFormatting sqref="AA27:AF27">
    <cfRule type="containsText" dxfId="478" priority="659" operator="containsText" text="日">
      <formula>NOT(ISERROR(SEARCH("日",AA27)))</formula>
    </cfRule>
    <cfRule type="containsText" dxfId="477" priority="660" operator="containsText" text="土">
      <formula>NOT(ISERROR(SEARCH("土",AA27)))</formula>
    </cfRule>
  </conditionalFormatting>
  <conditionalFormatting sqref="AG27">
    <cfRule type="containsText" dxfId="476" priority="657" operator="containsText" text="日">
      <formula>NOT(ISERROR(SEARCH("日",AG27)))</formula>
    </cfRule>
    <cfRule type="containsText" dxfId="475" priority="658" operator="containsText" text="土">
      <formula>NOT(ISERROR(SEARCH("土",AG27)))</formula>
    </cfRule>
  </conditionalFormatting>
  <conditionalFormatting sqref="Z17">
    <cfRule type="containsText" dxfId="474" priority="651" operator="containsText" text="日">
      <formula>NOT(ISERROR(SEARCH("日",Z17)))</formula>
    </cfRule>
    <cfRule type="containsText" dxfId="473" priority="652" operator="containsText" text="土">
      <formula>NOT(ISERROR(SEARCH("土",Z17)))</formula>
    </cfRule>
  </conditionalFormatting>
  <conditionalFormatting sqref="C17:H17 O17:Y17 J17:M17">
    <cfRule type="containsText" dxfId="472" priority="655" operator="containsText" text="日">
      <formula>NOT(ISERROR(SEARCH("日",C17)))</formula>
    </cfRule>
    <cfRule type="containsText" dxfId="471" priority="656" operator="containsText" text="土">
      <formula>NOT(ISERROR(SEARCH("土",C17)))</formula>
    </cfRule>
  </conditionalFormatting>
  <conditionalFormatting sqref="AO17 AL17 AN18:AO18 AO19">
    <cfRule type="containsText" dxfId="470" priority="654" operator="containsText" text="4週7休以上4週8休未満">
      <formula>NOT(ISERROR(SEARCH("4週7休以上4週8休未満",AL17)))</formula>
    </cfRule>
  </conditionalFormatting>
  <conditionalFormatting sqref="AO17 AL17 AN18:AO18 AO19">
    <cfRule type="containsText" dxfId="469" priority="653" operator="containsText" text="4週8休以上">
      <formula>NOT(ISERROR(SEARCH("4週8休以上",AL17)))</formula>
    </cfRule>
  </conditionalFormatting>
  <conditionalFormatting sqref="AO17 AL17 AN18:AO18 AO19">
    <cfRule type="containsText" dxfId="468" priority="649" operator="containsText" text="4週6休未満">
      <formula>NOT(ISERROR(SEARCH("4週6休未満",AL17)))</formula>
    </cfRule>
    <cfRule type="containsText" dxfId="467" priority="650" operator="containsText" text="4週6休以上4週7休未満">
      <formula>NOT(ISERROR(SEARCH("4週6休以上4週7休未満",AL17)))</formula>
    </cfRule>
  </conditionalFormatting>
  <conditionalFormatting sqref="AA17:AF17">
    <cfRule type="containsText" dxfId="466" priority="647" operator="containsText" text="日">
      <formula>NOT(ISERROR(SEARCH("日",AA17)))</formula>
    </cfRule>
    <cfRule type="containsText" dxfId="465" priority="648" operator="containsText" text="土">
      <formula>NOT(ISERROR(SEARCH("土",AA17)))</formula>
    </cfRule>
  </conditionalFormatting>
  <conditionalFormatting sqref="AG17">
    <cfRule type="containsText" dxfId="464" priority="645" operator="containsText" text="日">
      <formula>NOT(ISERROR(SEARCH("日",AG17)))</formula>
    </cfRule>
    <cfRule type="containsText" dxfId="463" priority="646" operator="containsText" text="土">
      <formula>NOT(ISERROR(SEARCH("土",AG17)))</formula>
    </cfRule>
  </conditionalFormatting>
  <conditionalFormatting sqref="AK18">
    <cfRule type="containsText" dxfId="462" priority="644" operator="containsText" text="4週7休以上4週8休未満">
      <formula>NOT(ISERROR(SEARCH("4週7休以上4週8休未満",AK18)))</formula>
    </cfRule>
  </conditionalFormatting>
  <conditionalFormatting sqref="AK18">
    <cfRule type="containsText" dxfId="461" priority="643" operator="containsText" text="4週8休以上">
      <formula>NOT(ISERROR(SEARCH("4週8休以上",AK18)))</formula>
    </cfRule>
  </conditionalFormatting>
  <conditionalFormatting sqref="AK18">
    <cfRule type="containsText" dxfId="460" priority="641" operator="containsText" text="4週6休未満">
      <formula>NOT(ISERROR(SEARCH("4週6休未満",AK18)))</formula>
    </cfRule>
    <cfRule type="containsText" dxfId="459" priority="642" operator="containsText" text="4週6休以上4週7休未満">
      <formula>NOT(ISERROR(SEARCH("4週6休以上4週7休未満",AK18)))</formula>
    </cfRule>
  </conditionalFormatting>
  <conditionalFormatting sqref="AM14:AM21">
    <cfRule type="containsText" dxfId="458" priority="640" operator="containsText" text="4週7休以上4週8休未満">
      <formula>NOT(ISERROR(SEARCH("4週7休以上4週8休未満",AM14)))</formula>
    </cfRule>
  </conditionalFormatting>
  <conditionalFormatting sqref="AM14:AM21">
    <cfRule type="containsText" dxfId="457" priority="639" operator="containsText" text="4週8休以上">
      <formula>NOT(ISERROR(SEARCH("4週8休以上",AM14)))</formula>
    </cfRule>
  </conditionalFormatting>
  <conditionalFormatting sqref="AM14:AM21">
    <cfRule type="containsText" dxfId="456" priority="637" operator="containsText" text="4週6休未満">
      <formula>NOT(ISERROR(SEARCH("4週6休未満",AM14)))</formula>
    </cfRule>
    <cfRule type="containsText" dxfId="455" priority="638" operator="containsText" text="4週6休以上4週7休未満">
      <formula>NOT(ISERROR(SEARCH("4週6休以上4週7休未満",AM14)))</formula>
    </cfRule>
  </conditionalFormatting>
  <conditionalFormatting sqref="AM22">
    <cfRule type="containsText" dxfId="454" priority="635" operator="containsText" text="4週8休以上">
      <formula>NOT(ISERROR(SEARCH("4週8休以上",AM22)))</formula>
    </cfRule>
    <cfRule type="containsText" dxfId="453" priority="636" operator="containsText" text="4週7休以上4週8休未満">
      <formula>NOT(ISERROR(SEARCH("4週7休以上4週8休未満",AM22)))</formula>
    </cfRule>
  </conditionalFormatting>
  <conditionalFormatting sqref="AM22">
    <cfRule type="containsText" dxfId="452" priority="633" operator="containsText" text="4週6休未満">
      <formula>NOT(ISERROR(SEARCH("4週6休未満",AM22)))</formula>
    </cfRule>
    <cfRule type="containsText" dxfId="451" priority="634" operator="containsText" text="4週6休以上4週7休未満">
      <formula>NOT(ISERROR(SEARCH("4週6休以上4週7休未満",AM22)))</formula>
    </cfRule>
  </conditionalFormatting>
  <conditionalFormatting sqref="AL18:AL21">
    <cfRule type="containsText" dxfId="450" priority="632" operator="containsText" text="4週7休以上4週8休未満">
      <formula>NOT(ISERROR(SEARCH("4週7休以上4週8休未満",AL18)))</formula>
    </cfRule>
  </conditionalFormatting>
  <conditionalFormatting sqref="AL18:AL21">
    <cfRule type="containsText" dxfId="449" priority="631" operator="containsText" text="4週8休以上">
      <formula>NOT(ISERROR(SEARCH("4週8休以上",AL18)))</formula>
    </cfRule>
  </conditionalFormatting>
  <conditionalFormatting sqref="AL22">
    <cfRule type="containsText" dxfId="448" priority="629" operator="containsText" text="4週8休以上">
      <formula>NOT(ISERROR(SEARCH("4週8休以上",AL22)))</formula>
    </cfRule>
    <cfRule type="containsText" dxfId="447" priority="630" operator="containsText" text="4週7休以上4週8休未満">
      <formula>NOT(ISERROR(SEARCH("4週7休以上4週8休未満",AL22)))</formula>
    </cfRule>
  </conditionalFormatting>
  <conditionalFormatting sqref="AL18:AL22">
    <cfRule type="containsText" dxfId="446" priority="627" operator="containsText" text="4週6休未満">
      <formula>NOT(ISERROR(SEARCH("4週6休未満",AL18)))</formula>
    </cfRule>
    <cfRule type="containsText" dxfId="445" priority="628" operator="containsText" text="4週6休以上4週7休未満">
      <formula>NOT(ISERROR(SEARCH("4週6休以上4週7休未満",AL18)))</formula>
    </cfRule>
  </conditionalFormatting>
  <conditionalFormatting sqref="AN16">
    <cfRule type="containsText" dxfId="444" priority="625" operator="containsText" text="4週6休未満">
      <formula>NOT(ISERROR(SEARCH("4週6休未満",AN16)))</formula>
    </cfRule>
    <cfRule type="containsText" dxfId="443" priority="626" operator="containsText" text="4週6休以上4週7休未満">
      <formula>NOT(ISERROR(SEARCH("4週6休以上4週7休未満",AN16)))</formula>
    </cfRule>
  </conditionalFormatting>
  <conditionalFormatting sqref="AN20">
    <cfRule type="containsText" dxfId="442" priority="624" operator="containsText" text="4週7休以上4週8休未満">
      <formula>NOT(ISERROR(SEARCH("4週7休以上4週8休未満",AN20)))</formula>
    </cfRule>
  </conditionalFormatting>
  <conditionalFormatting sqref="AN20">
    <cfRule type="containsText" dxfId="441" priority="621" operator="containsText" text="4週7休以上4週8休未満">
      <formula>NOT(ISERROR(SEARCH("4週7休以上4週8休未満",AN20)))</formula>
    </cfRule>
  </conditionalFormatting>
  <conditionalFormatting sqref="AN20">
    <cfRule type="containsText" dxfId="440" priority="619" operator="containsText" text="4週6休未満">
      <formula>NOT(ISERROR(SEARCH("4週6休未満",AN20)))</formula>
    </cfRule>
    <cfRule type="containsText" dxfId="439" priority="620" operator="containsText" text="4週6休以上4週7休未満">
      <formula>NOT(ISERROR(SEARCH("4週6休以上4週7休未満",AN20)))</formula>
    </cfRule>
  </conditionalFormatting>
  <conditionalFormatting sqref="AM27">
    <cfRule type="containsText" dxfId="438" priority="616" operator="containsText" text="4週7休以上4週8休未満">
      <formula>NOT(ISERROR(SEARCH("4週7休以上4週8休未満",AM27)))</formula>
    </cfRule>
  </conditionalFormatting>
  <conditionalFormatting sqref="AM27">
    <cfRule type="containsText" dxfId="437" priority="615" operator="containsText" text="4週8休以上">
      <formula>NOT(ISERROR(SEARCH("4週8休以上",AM27)))</formula>
    </cfRule>
  </conditionalFormatting>
  <conditionalFormatting sqref="AM27">
    <cfRule type="containsText" dxfId="436" priority="613" operator="containsText" text="4週6休未満">
      <formula>NOT(ISERROR(SEARCH("4週6休未満",AM27)))</formula>
    </cfRule>
    <cfRule type="containsText" dxfId="435" priority="614" operator="containsText" text="4週6休以上4週7休未満">
      <formula>NOT(ISERROR(SEARCH("4週6休以上4週7休未満",AM27)))</formula>
    </cfRule>
  </conditionalFormatting>
  <conditionalFormatting sqref="Z37">
    <cfRule type="containsText" dxfId="434" priority="607" operator="containsText" text="日">
      <formula>NOT(ISERROR(SEARCH("日",Z37)))</formula>
    </cfRule>
    <cfRule type="containsText" dxfId="433" priority="608" operator="containsText" text="土">
      <formula>NOT(ISERROR(SEARCH("土",Z37)))</formula>
    </cfRule>
  </conditionalFormatting>
  <conditionalFormatting sqref="C37:M37 P37:Y37">
    <cfRule type="containsText" dxfId="432" priority="611" operator="containsText" text="日">
      <formula>NOT(ISERROR(SEARCH("日",C37)))</formula>
    </cfRule>
    <cfRule type="containsText" dxfId="431" priority="612" operator="containsText" text="土">
      <formula>NOT(ISERROR(SEARCH("土",C37)))</formula>
    </cfRule>
  </conditionalFormatting>
  <conditionalFormatting sqref="AO37:AO39">
    <cfRule type="containsText" dxfId="430" priority="610" operator="containsText" text="4週7休以上4週8休未満">
      <formula>NOT(ISERROR(SEARCH("4週7休以上4週8休未満",AO37)))</formula>
    </cfRule>
  </conditionalFormatting>
  <conditionalFormatting sqref="AO37:AO39">
    <cfRule type="containsText" dxfId="429" priority="609" operator="containsText" text="4週8休以上">
      <formula>NOT(ISERROR(SEARCH("4週8休以上",AO37)))</formula>
    </cfRule>
  </conditionalFormatting>
  <conditionalFormatting sqref="AO37:AO39">
    <cfRule type="containsText" dxfId="428" priority="605" operator="containsText" text="4週6休未満">
      <formula>NOT(ISERROR(SEARCH("4週6休未満",AO37)))</formula>
    </cfRule>
    <cfRule type="containsText" dxfId="427" priority="606" operator="containsText" text="4週6休以上4週7休未満">
      <formula>NOT(ISERROR(SEARCH("4週6休以上4週7休未満",AO37)))</formula>
    </cfRule>
  </conditionalFormatting>
  <conditionalFormatting sqref="AA37:AF37">
    <cfRule type="containsText" dxfId="426" priority="603" operator="containsText" text="日">
      <formula>NOT(ISERROR(SEARCH("日",AA37)))</formula>
    </cfRule>
    <cfRule type="containsText" dxfId="425" priority="604" operator="containsText" text="土">
      <formula>NOT(ISERROR(SEARCH("土",AA37)))</formula>
    </cfRule>
  </conditionalFormatting>
  <conditionalFormatting sqref="AG37">
    <cfRule type="containsText" dxfId="424" priority="601" operator="containsText" text="日">
      <formula>NOT(ISERROR(SEARCH("日",AG37)))</formula>
    </cfRule>
    <cfRule type="containsText" dxfId="423" priority="602" operator="containsText" text="土">
      <formula>NOT(ISERROR(SEARCH("土",AG37)))</formula>
    </cfRule>
  </conditionalFormatting>
  <conditionalFormatting sqref="AM37">
    <cfRule type="containsText" dxfId="422" priority="585" operator="containsText" text="4週7休以上4週8休未満">
      <formula>NOT(ISERROR(SEARCH("4週7休以上4週8休未満",AM37)))</formula>
    </cfRule>
  </conditionalFormatting>
  <conditionalFormatting sqref="AM37">
    <cfRule type="containsText" dxfId="421" priority="584" operator="containsText" text="4週8休以上">
      <formula>NOT(ISERROR(SEARCH("4週8休以上",AM37)))</formula>
    </cfRule>
  </conditionalFormatting>
  <conditionalFormatting sqref="AM37">
    <cfRule type="containsText" dxfId="420" priority="582" operator="containsText" text="4週6休未満">
      <formula>NOT(ISERROR(SEARCH("4週6休未満",AM37)))</formula>
    </cfRule>
    <cfRule type="containsText" dxfId="419" priority="583" operator="containsText" text="4週6休以上4週7休未満">
      <formula>NOT(ISERROR(SEARCH("4週6休以上4週7休未満",AM37)))</formula>
    </cfRule>
  </conditionalFormatting>
  <conditionalFormatting sqref="AK34:AL34 AL37 AL36:AM36 AK38:AL38 AL40:AM41 AL35 AN34 AL39">
    <cfRule type="containsText" dxfId="418" priority="596" operator="containsText" text="4週7休以上4週8休未満">
      <formula>NOT(ISERROR(SEARCH("4週7休以上4週8休未満",AK34)))</formula>
    </cfRule>
  </conditionalFormatting>
  <conditionalFormatting sqref="AK34:AL34 AL36:AM36 AK38:AL38 AL40:AM41 AL37 AL35 AN34 AL39">
    <cfRule type="containsText" dxfId="417" priority="595" operator="containsText" text="4週8休以上">
      <formula>NOT(ISERROR(SEARCH("4週8休以上",AK34)))</formula>
    </cfRule>
  </conditionalFormatting>
  <conditionalFormatting sqref="AN42 AL42">
    <cfRule type="containsText" dxfId="416" priority="592" operator="containsText" text="4週8休以上">
      <formula>NOT(ISERROR(SEARCH("4週8休以上",AL42)))</formula>
    </cfRule>
    <cfRule type="containsText" dxfId="415" priority="593" operator="containsText" text="4週7休以上4週8休未満">
      <formula>NOT(ISERROR(SEARCH("4週7休以上4週8休未満",AL42)))</formula>
    </cfRule>
  </conditionalFormatting>
  <conditionalFormatting sqref="AK34:AL34 AL42 AL36:AM36 AK38:AL38 AL40:AM41 AL37 AN42 AL35 AN34 AL39">
    <cfRule type="containsText" dxfId="414" priority="590" operator="containsText" text="4週6休未満">
      <formula>NOT(ISERROR(SEARCH("4週6休未満",AK34)))</formula>
    </cfRule>
    <cfRule type="containsText" dxfId="413" priority="591" operator="containsText" text="4週6休以上4週7休未満">
      <formula>NOT(ISERROR(SEARCH("4週6休以上4週7休未満",AK34)))</formula>
    </cfRule>
  </conditionalFormatting>
  <conditionalFormatting sqref="AN42">
    <cfRule type="containsText" dxfId="412" priority="594" operator="containsText" text="4週8休以上">
      <formula>NOT(ISERROR(SEARCH("4週8休以上",AN42)))</formula>
    </cfRule>
  </conditionalFormatting>
  <conditionalFormatting sqref="AM42">
    <cfRule type="containsText" dxfId="411" priority="588" operator="containsText" text="4週8休以上">
      <formula>NOT(ISERROR(SEARCH("4週8休以上",AM42)))</formula>
    </cfRule>
    <cfRule type="containsText" dxfId="410" priority="589" operator="containsText" text="4週7休以上4週8休未満">
      <formula>NOT(ISERROR(SEARCH("4週7休以上4週8休未満",AM42)))</formula>
    </cfRule>
  </conditionalFormatting>
  <conditionalFormatting sqref="AM42">
    <cfRule type="containsText" dxfId="409" priority="586" operator="containsText" text="4週6休未満">
      <formula>NOT(ISERROR(SEARCH("4週6休未満",AM42)))</formula>
    </cfRule>
    <cfRule type="containsText" dxfId="408" priority="587" operator="containsText" text="4週6休以上4週7休未満">
      <formula>NOT(ISERROR(SEARCH("4週6休以上4週7休未満",AM42)))</formula>
    </cfRule>
  </conditionalFormatting>
  <conditionalFormatting sqref="AM47">
    <cfRule type="containsText" dxfId="407" priority="550" operator="containsText" text="4週7休以上4週8休未満">
      <formula>NOT(ISERROR(SEARCH("4週7休以上4週8休未満",AM47)))</formula>
    </cfRule>
  </conditionalFormatting>
  <conditionalFormatting sqref="AM47">
    <cfRule type="containsText" dxfId="406" priority="549" operator="containsText" text="4週8休以上">
      <formula>NOT(ISERROR(SEARCH("4週8休以上",AM47)))</formula>
    </cfRule>
  </conditionalFormatting>
  <conditionalFormatting sqref="AM47">
    <cfRule type="containsText" dxfId="405" priority="547" operator="containsText" text="4週6休未満">
      <formula>NOT(ISERROR(SEARCH("4週6休未満",AM47)))</formula>
    </cfRule>
    <cfRule type="containsText" dxfId="404" priority="548" operator="containsText" text="4週6休以上4週7休未満">
      <formula>NOT(ISERROR(SEARCH("4週6休以上4週7休未満",AM47)))</formula>
    </cfRule>
  </conditionalFormatting>
  <conditionalFormatting sqref="C47:M47 O47:Y47">
    <cfRule type="containsText" dxfId="403" priority="580" operator="containsText" text="日">
      <formula>NOT(ISERROR(SEARCH("日",C47)))</formula>
    </cfRule>
    <cfRule type="containsText" dxfId="402" priority="581" operator="containsText" text="土">
      <formula>NOT(ISERROR(SEARCH("土",C47)))</formula>
    </cfRule>
  </conditionalFormatting>
  <conditionalFormatting sqref="AO47:AO49">
    <cfRule type="containsText" dxfId="401" priority="579" operator="containsText" text="4週7休以上4週8休未満">
      <formula>NOT(ISERROR(SEARCH("4週7休以上4週8休未満",AO47)))</formula>
    </cfRule>
  </conditionalFormatting>
  <conditionalFormatting sqref="AO47:AO49">
    <cfRule type="containsText" dxfId="400" priority="578" operator="containsText" text="4週8休以上">
      <formula>NOT(ISERROR(SEARCH("4週8休以上",AO47)))</formula>
    </cfRule>
  </conditionalFormatting>
  <conditionalFormatting sqref="AO47:AO49">
    <cfRule type="containsText" dxfId="399" priority="574" operator="containsText" text="4週6休未満">
      <formula>NOT(ISERROR(SEARCH("4週6休未満",AO47)))</formula>
    </cfRule>
    <cfRule type="containsText" dxfId="398" priority="575" operator="containsText" text="4週6休以上4週7休未満">
      <formula>NOT(ISERROR(SEARCH("4週6休以上4週7休未満",AO47)))</formula>
    </cfRule>
  </conditionalFormatting>
  <conditionalFormatting sqref="AA47:AF47">
    <cfRule type="containsText" dxfId="397" priority="572" operator="containsText" text="日">
      <formula>NOT(ISERROR(SEARCH("日",AA47)))</formula>
    </cfRule>
    <cfRule type="containsText" dxfId="396" priority="573" operator="containsText" text="土">
      <formula>NOT(ISERROR(SEARCH("土",AA47)))</formula>
    </cfRule>
  </conditionalFormatting>
  <conditionalFormatting sqref="AG47">
    <cfRule type="containsText" dxfId="395" priority="570" operator="containsText" text="日">
      <formula>NOT(ISERROR(SEARCH("日",AG47)))</formula>
    </cfRule>
    <cfRule type="containsText" dxfId="394" priority="571" operator="containsText" text="土">
      <formula>NOT(ISERROR(SEARCH("土",AG47)))</formula>
    </cfRule>
  </conditionalFormatting>
  <conditionalFormatting sqref="AM52">
    <cfRule type="containsText" dxfId="393" priority="551" operator="containsText" text="4週6休未満">
      <formula>NOT(ISERROR(SEARCH("4週6休未満",AM52)))</formula>
    </cfRule>
    <cfRule type="containsText" dxfId="392" priority="552" operator="containsText" text="4週6休以上4週7休未満">
      <formula>NOT(ISERROR(SEARCH("4週6休以上4週7休未満",AM52)))</formula>
    </cfRule>
  </conditionalFormatting>
  <conditionalFormatting sqref="AK44:AL44 AL47 AL46:AM46 AK48:AL48 AL50:AM51 AL45 AN44 AL49">
    <cfRule type="containsText" dxfId="391" priority="561" operator="containsText" text="4週7休以上4週8休未満">
      <formula>NOT(ISERROR(SEARCH("4週7休以上4週8休未満",AK44)))</formula>
    </cfRule>
  </conditionalFormatting>
  <conditionalFormatting sqref="AK44:AL44 AL46:AM46 AK48:AL48 AL50:AM51 AL47 AL45 AN44 AL49">
    <cfRule type="containsText" dxfId="390" priority="560" operator="containsText" text="4週8休以上">
      <formula>NOT(ISERROR(SEARCH("4週8休以上",AK44)))</formula>
    </cfRule>
  </conditionalFormatting>
  <conditionalFormatting sqref="AN52 AL52">
    <cfRule type="containsText" dxfId="389" priority="557" operator="containsText" text="4週8休以上">
      <formula>NOT(ISERROR(SEARCH("4週8休以上",AL52)))</formula>
    </cfRule>
    <cfRule type="containsText" dxfId="388" priority="558" operator="containsText" text="4週7休以上4週8休未満">
      <formula>NOT(ISERROR(SEARCH("4週7休以上4週8休未満",AL52)))</formula>
    </cfRule>
  </conditionalFormatting>
  <conditionalFormatting sqref="AK44:AL44 AL52 AL46:AM46 AK48:AL48 AL50:AM51 AL47 AN52 AL45 AN44 AL49">
    <cfRule type="containsText" dxfId="387" priority="555" operator="containsText" text="4週6休未満">
      <formula>NOT(ISERROR(SEARCH("4週6休未満",AK44)))</formula>
    </cfRule>
    <cfRule type="containsText" dxfId="386" priority="556" operator="containsText" text="4週6休以上4週7休未満">
      <formula>NOT(ISERROR(SEARCH("4週6休以上4週7休未満",AK44)))</formula>
    </cfRule>
  </conditionalFormatting>
  <conditionalFormatting sqref="AN52">
    <cfRule type="containsText" dxfId="385" priority="559" operator="containsText" text="4週8休以上">
      <formula>NOT(ISERROR(SEARCH("4週8休以上",AN52)))</formula>
    </cfRule>
  </conditionalFormatting>
  <conditionalFormatting sqref="AM52">
    <cfRule type="containsText" dxfId="384" priority="553" operator="containsText" text="4週8休以上">
      <formula>NOT(ISERROR(SEARCH("4週8休以上",AM52)))</formula>
    </cfRule>
    <cfRule type="containsText" dxfId="383" priority="554" operator="containsText" text="4週7休以上4週8休未満">
      <formula>NOT(ISERROR(SEARCH("4週7休以上4週8休未満",AM52)))</formula>
    </cfRule>
  </conditionalFormatting>
  <conditionalFormatting sqref="AM62">
    <cfRule type="containsText" dxfId="382" priority="512" operator="containsText" text="4週6休未満">
      <formula>NOT(ISERROR(SEARCH("4週6休未満",AM62)))</formula>
    </cfRule>
    <cfRule type="containsText" dxfId="381" priority="513" operator="containsText" text="4週6休以上4週7休未満">
      <formula>NOT(ISERROR(SEARCH("4週6休以上4週7休未満",AM62)))</formula>
    </cfRule>
  </conditionalFormatting>
  <conditionalFormatting sqref="Z47">
    <cfRule type="containsText" dxfId="380" priority="523" operator="containsText" text="日">
      <formula>NOT(ISERROR(SEARCH("日",Z47)))</formula>
    </cfRule>
    <cfRule type="containsText" dxfId="379" priority="524" operator="containsText" text="土">
      <formula>NOT(ISERROR(SEARCH("土",Z47)))</formula>
    </cfRule>
  </conditionalFormatting>
  <conditionalFormatting sqref="Z57">
    <cfRule type="containsText" dxfId="378" priority="541" operator="containsText" text="日">
      <formula>NOT(ISERROR(SEARCH("日",Z57)))</formula>
    </cfRule>
    <cfRule type="containsText" dxfId="377" priority="542" operator="containsText" text="土">
      <formula>NOT(ISERROR(SEARCH("土",Z57)))</formula>
    </cfRule>
  </conditionalFormatting>
  <conditionalFormatting sqref="C57:M57 O57:Y57">
    <cfRule type="containsText" dxfId="376" priority="545" operator="containsText" text="日">
      <formula>NOT(ISERROR(SEARCH("日",C57)))</formula>
    </cfRule>
    <cfRule type="containsText" dxfId="375" priority="546" operator="containsText" text="土">
      <formula>NOT(ISERROR(SEARCH("土",C57)))</formula>
    </cfRule>
  </conditionalFormatting>
  <conditionalFormatting sqref="AO57:AO59">
    <cfRule type="containsText" dxfId="374" priority="544" operator="containsText" text="4週7休以上4週8休未満">
      <formula>NOT(ISERROR(SEARCH("4週7休以上4週8休未満",AO57)))</formula>
    </cfRule>
  </conditionalFormatting>
  <conditionalFormatting sqref="AO57:AO59">
    <cfRule type="containsText" dxfId="373" priority="543" operator="containsText" text="4週8休以上">
      <formula>NOT(ISERROR(SEARCH("4週8休以上",AO57)))</formula>
    </cfRule>
  </conditionalFormatting>
  <conditionalFormatting sqref="AO57:AO59">
    <cfRule type="containsText" dxfId="372" priority="539" operator="containsText" text="4週6休未満">
      <formula>NOT(ISERROR(SEARCH("4週6休未満",AO57)))</formula>
    </cfRule>
    <cfRule type="containsText" dxfId="371" priority="540" operator="containsText" text="4週6休以上4週7休未満">
      <formula>NOT(ISERROR(SEARCH("4週6休以上4週7休未満",AO57)))</formula>
    </cfRule>
  </conditionalFormatting>
  <conditionalFormatting sqref="AA57:AD57">
    <cfRule type="containsText" dxfId="370" priority="537" operator="containsText" text="日">
      <formula>NOT(ISERROR(SEARCH("日",AA57)))</formula>
    </cfRule>
    <cfRule type="containsText" dxfId="369" priority="538" operator="containsText" text="土">
      <formula>NOT(ISERROR(SEARCH("土",AA57)))</formula>
    </cfRule>
  </conditionalFormatting>
  <conditionalFormatting sqref="AK54:AL54 AL62 AL56:AM56 AK58:AL58 AL60:AM61 AL57 AN62 AL55 AN54 AL59">
    <cfRule type="containsText" dxfId="368" priority="516" operator="containsText" text="4週6休未満">
      <formula>NOT(ISERROR(SEARCH("4週6休未満",AK54)))</formula>
    </cfRule>
    <cfRule type="containsText" dxfId="367" priority="517" operator="containsText" text="4週6休以上4週7休未満">
      <formula>NOT(ISERROR(SEARCH("4週6休以上4週7休未満",AK54)))</formula>
    </cfRule>
  </conditionalFormatting>
  <conditionalFormatting sqref="AE57:AG57">
    <cfRule type="containsText" dxfId="366" priority="525" operator="containsText" text="日">
      <formula>NOT(ISERROR(SEARCH("日",AE57)))</formula>
    </cfRule>
    <cfRule type="containsText" dxfId="365" priority="526" operator="containsText" text="土">
      <formula>NOT(ISERROR(SEARCH("土",AE57)))</formula>
    </cfRule>
  </conditionalFormatting>
  <conditionalFormatting sqref="AM57">
    <cfRule type="containsText" dxfId="364" priority="511" operator="containsText" text="4週7休以上4週8休未満">
      <formula>NOT(ISERROR(SEARCH("4週7休以上4週8休未満",AM57)))</formula>
    </cfRule>
  </conditionalFormatting>
  <conditionalFormatting sqref="AM57">
    <cfRule type="containsText" dxfId="363" priority="510" operator="containsText" text="4週8休以上">
      <formula>NOT(ISERROR(SEARCH("4週8休以上",AM57)))</formula>
    </cfRule>
  </conditionalFormatting>
  <conditionalFormatting sqref="AM57">
    <cfRule type="containsText" dxfId="362" priority="508" operator="containsText" text="4週6休未満">
      <formula>NOT(ISERROR(SEARCH("4週6休未満",AM57)))</formula>
    </cfRule>
    <cfRule type="containsText" dxfId="361" priority="509" operator="containsText" text="4週6休以上4週7休未満">
      <formula>NOT(ISERROR(SEARCH("4週6休以上4週7休未満",AM57)))</formula>
    </cfRule>
  </conditionalFormatting>
  <conditionalFormatting sqref="AK54:AL54 AL57 AL56:AM56 AK58:AL58 AL60:AM61 AL55 AN54 AL59">
    <cfRule type="containsText" dxfId="360" priority="522" operator="containsText" text="4週7休以上4週8休未満">
      <formula>NOT(ISERROR(SEARCH("4週7休以上4週8休未満",AK54)))</formula>
    </cfRule>
  </conditionalFormatting>
  <conditionalFormatting sqref="AK54:AL54 AL56:AM56 AK58:AL58 AL60:AM61 AL57 AL55 AN54 AL59">
    <cfRule type="containsText" dxfId="359" priority="521" operator="containsText" text="4週8休以上">
      <formula>NOT(ISERROR(SEARCH("4週8休以上",AK54)))</formula>
    </cfRule>
  </conditionalFormatting>
  <conditionalFormatting sqref="AN62 AL62">
    <cfRule type="containsText" dxfId="358" priority="518" operator="containsText" text="4週8休以上">
      <formula>NOT(ISERROR(SEARCH("4週8休以上",AL62)))</formula>
    </cfRule>
    <cfRule type="containsText" dxfId="357" priority="519" operator="containsText" text="4週7休以上4週8休未満">
      <formula>NOT(ISERROR(SEARCH("4週7休以上4週8休未満",AL62)))</formula>
    </cfRule>
  </conditionalFormatting>
  <conditionalFormatting sqref="AN62">
    <cfRule type="containsText" dxfId="356" priority="520" operator="containsText" text="4週8休以上">
      <formula>NOT(ISERROR(SEARCH("4週8休以上",AN62)))</formula>
    </cfRule>
  </conditionalFormatting>
  <conditionalFormatting sqref="AM62">
    <cfRule type="containsText" dxfId="355" priority="514" operator="containsText" text="4週8休以上">
      <formula>NOT(ISERROR(SEARCH("4週8休以上",AM62)))</formula>
    </cfRule>
    <cfRule type="containsText" dxfId="354" priority="515" operator="containsText" text="4週7休以上4週8休未満">
      <formula>NOT(ISERROR(SEARCH("4週7休以上4週8休未満",AM62)))</formula>
    </cfRule>
  </conditionalFormatting>
  <conditionalFormatting sqref="F67:M67">
    <cfRule type="containsText" dxfId="353" priority="506" operator="containsText" text="日">
      <formula>NOT(ISERROR(SEARCH("日",F67)))</formula>
    </cfRule>
    <cfRule type="containsText" dxfId="352" priority="507" operator="containsText" text="土">
      <formula>NOT(ISERROR(SEARCH("土",F67)))</formula>
    </cfRule>
  </conditionalFormatting>
  <conditionalFormatting sqref="AO67:AO69">
    <cfRule type="containsText" dxfId="351" priority="505" operator="containsText" text="4週7休以上4週8休未満">
      <formula>NOT(ISERROR(SEARCH("4週7休以上4週8休未満",AO67)))</formula>
    </cfRule>
  </conditionalFormatting>
  <conditionalFormatting sqref="AO67:AO69">
    <cfRule type="containsText" dxfId="350" priority="504" operator="containsText" text="4週8休以上">
      <formula>NOT(ISERROR(SEARCH("4週8休以上",AO67)))</formula>
    </cfRule>
  </conditionalFormatting>
  <conditionalFormatting sqref="AO67:AO69">
    <cfRule type="containsText" dxfId="349" priority="500" operator="containsText" text="4週6休未満">
      <formula>NOT(ISERROR(SEARCH("4週6休未満",AO67)))</formula>
    </cfRule>
    <cfRule type="containsText" dxfId="348" priority="501" operator="containsText" text="4週6休以上4週7休未満">
      <formula>NOT(ISERROR(SEARCH("4週6休以上4週7休未満",AO67)))</formula>
    </cfRule>
  </conditionalFormatting>
  <conditionalFormatting sqref="AE67:AG67">
    <cfRule type="containsText" dxfId="347" priority="496" operator="containsText" text="日">
      <formula>NOT(ISERROR(SEARCH("日",AE67)))</formula>
    </cfRule>
    <cfRule type="containsText" dxfId="346" priority="497" operator="containsText" text="土">
      <formula>NOT(ISERROR(SEARCH("土",AE67)))</formula>
    </cfRule>
  </conditionalFormatting>
  <conditionalFormatting sqref="C67:E67">
    <cfRule type="containsText" dxfId="345" priority="486" operator="containsText" text="日">
      <formula>NOT(ISERROR(SEARCH("日",C67)))</formula>
    </cfRule>
    <cfRule type="containsText" dxfId="344" priority="487" operator="containsText" text="土">
      <formula>NOT(ISERROR(SEARCH("土",C67)))</formula>
    </cfRule>
  </conditionalFormatting>
  <conditionalFormatting sqref="AM72">
    <cfRule type="containsText" dxfId="343" priority="475" operator="containsText" text="4週6休未満">
      <formula>NOT(ISERROR(SEARCH("4週6休未満",AM72)))</formula>
    </cfRule>
    <cfRule type="containsText" dxfId="342" priority="476" operator="containsText" text="4週6休以上4週7休未満">
      <formula>NOT(ISERROR(SEARCH("4週6休以上4週7休未満",AM72)))</formula>
    </cfRule>
  </conditionalFormatting>
  <conditionalFormatting sqref="AK64:AL64 AL72 AL66:AM66 AK68:AL68 AL70:AM71 AL67 AN72 AL65 AN64 AL69">
    <cfRule type="containsText" dxfId="341" priority="479" operator="containsText" text="4週6休未満">
      <formula>NOT(ISERROR(SEARCH("4週6休未満",AK64)))</formula>
    </cfRule>
    <cfRule type="containsText" dxfId="340" priority="480" operator="containsText" text="4週6休以上4週7休未満">
      <formula>NOT(ISERROR(SEARCH("4週6休以上4週7休未満",AK64)))</formula>
    </cfRule>
  </conditionalFormatting>
  <conditionalFormatting sqref="AM67">
    <cfRule type="containsText" dxfId="339" priority="474" operator="containsText" text="4週7休以上4週8休未満">
      <formula>NOT(ISERROR(SEARCH("4週7休以上4週8休未満",AM67)))</formula>
    </cfRule>
  </conditionalFormatting>
  <conditionalFormatting sqref="AM67">
    <cfRule type="containsText" dxfId="338" priority="473" operator="containsText" text="4週8休以上">
      <formula>NOT(ISERROR(SEARCH("4週8休以上",AM67)))</formula>
    </cfRule>
  </conditionalFormatting>
  <conditionalFormatting sqref="AM67">
    <cfRule type="containsText" dxfId="337" priority="471" operator="containsText" text="4週6休未満">
      <formula>NOT(ISERROR(SEARCH("4週6休未満",AM67)))</formula>
    </cfRule>
    <cfRule type="containsText" dxfId="336" priority="472" operator="containsText" text="4週6休以上4週7休未満">
      <formula>NOT(ISERROR(SEARCH("4週6休以上4週7休未満",AM67)))</formula>
    </cfRule>
  </conditionalFormatting>
  <conditionalFormatting sqref="AK64:AL64 AL67 AL66:AM66 AK68:AL68 AL70:AM71 AL65 AN64 AL69">
    <cfRule type="containsText" dxfId="335" priority="485" operator="containsText" text="4週7休以上4週8休未満">
      <formula>NOT(ISERROR(SEARCH("4週7休以上4週8休未満",AK64)))</formula>
    </cfRule>
  </conditionalFormatting>
  <conditionalFormatting sqref="AK64:AL64 AL66:AM66 AK68:AL68 AL70:AM71 AL67 AL65 AN64 AL69">
    <cfRule type="containsText" dxfId="334" priority="484" operator="containsText" text="4週8休以上">
      <formula>NOT(ISERROR(SEARCH("4週8休以上",AK64)))</formula>
    </cfRule>
  </conditionalFormatting>
  <conditionalFormatting sqref="AN72 AL72">
    <cfRule type="containsText" dxfId="333" priority="481" operator="containsText" text="4週8休以上">
      <formula>NOT(ISERROR(SEARCH("4週8休以上",AL72)))</formula>
    </cfRule>
    <cfRule type="containsText" dxfId="332" priority="482" operator="containsText" text="4週7休以上4週8休未満">
      <formula>NOT(ISERROR(SEARCH("4週7休以上4週8休未満",AL72)))</formula>
    </cfRule>
  </conditionalFormatting>
  <conditionalFormatting sqref="AN72">
    <cfRule type="containsText" dxfId="331" priority="483" operator="containsText" text="4週8休以上">
      <formula>NOT(ISERROR(SEARCH("4週8休以上",AN72)))</formula>
    </cfRule>
  </conditionalFormatting>
  <conditionalFormatting sqref="AM72">
    <cfRule type="containsText" dxfId="330" priority="477" operator="containsText" text="4週8休以上">
      <formula>NOT(ISERROR(SEARCH("4週8休以上",AM72)))</formula>
    </cfRule>
    <cfRule type="containsText" dxfId="329" priority="478" operator="containsText" text="4週7休以上4週8休未満">
      <formula>NOT(ISERROR(SEARCH("4週7休以上4週8休未満",AM72)))</formula>
    </cfRule>
  </conditionalFormatting>
  <conditionalFormatting sqref="O37">
    <cfRule type="containsText" dxfId="328" priority="469" operator="containsText" text="日">
      <formula>NOT(ISERROR(SEARCH("日",O37)))</formula>
    </cfRule>
    <cfRule type="containsText" dxfId="327" priority="470" operator="containsText" text="土">
      <formula>NOT(ISERROR(SEARCH("土",O37)))</formula>
    </cfRule>
  </conditionalFormatting>
  <conditionalFormatting sqref="T20:Z21">
    <cfRule type="containsText" dxfId="326" priority="467" operator="containsText" text="日">
      <formula>NOT(ISERROR(SEARCH("日",T20)))</formula>
    </cfRule>
    <cfRule type="containsText" dxfId="325" priority="468" operator="containsText" text="土">
      <formula>NOT(ISERROR(SEARCH("土",T20)))</formula>
    </cfRule>
  </conditionalFormatting>
  <conditionalFormatting sqref="AA20:AG21">
    <cfRule type="containsText" dxfId="324" priority="465" operator="containsText" text="日">
      <formula>NOT(ISERROR(SEARCH("日",AA20)))</formula>
    </cfRule>
    <cfRule type="containsText" dxfId="323" priority="466" operator="containsText" text="土">
      <formula>NOT(ISERROR(SEARCH("土",AA20)))</formula>
    </cfRule>
  </conditionalFormatting>
  <conditionalFormatting sqref="R20:S21">
    <cfRule type="containsText" dxfId="322" priority="463" operator="containsText" text="日">
      <formula>NOT(ISERROR(SEARCH("日",R20)))</formula>
    </cfRule>
    <cfRule type="containsText" dxfId="321" priority="464" operator="containsText" text="土">
      <formula>NOT(ISERROR(SEARCH("土",R20)))</formula>
    </cfRule>
  </conditionalFormatting>
  <conditionalFormatting sqref="T22">
    <cfRule type="containsText" dxfId="320" priority="461" operator="containsText" text="日">
      <formula>NOT(ISERROR(SEARCH("日",T22)))</formula>
    </cfRule>
    <cfRule type="containsText" dxfId="319" priority="462" operator="containsText" text="土">
      <formula>NOT(ISERROR(SEARCH("土",T22)))</formula>
    </cfRule>
  </conditionalFormatting>
  <conditionalFormatting sqref="AA22">
    <cfRule type="containsText" dxfId="318" priority="459" operator="containsText" text="日">
      <formula>NOT(ISERROR(SEARCH("日",AA22)))</formula>
    </cfRule>
    <cfRule type="containsText" dxfId="317" priority="460" operator="containsText" text="土">
      <formula>NOT(ISERROR(SEARCH("土",AA22)))</formula>
    </cfRule>
  </conditionalFormatting>
  <conditionalFormatting sqref="C32">
    <cfRule type="containsText" dxfId="316" priority="457" operator="containsText" text="日">
      <formula>NOT(ISERROR(SEARCH("日",C32)))</formula>
    </cfRule>
    <cfRule type="containsText" dxfId="315" priority="458" operator="containsText" text="土">
      <formula>NOT(ISERROR(SEARCH("土",C32)))</formula>
    </cfRule>
  </conditionalFormatting>
  <conditionalFormatting sqref="J32">
    <cfRule type="containsText" dxfId="314" priority="455" operator="containsText" text="日">
      <formula>NOT(ISERROR(SEARCH("日",J32)))</formula>
    </cfRule>
    <cfRule type="containsText" dxfId="313" priority="456" operator="containsText" text="土">
      <formula>NOT(ISERROR(SEARCH("土",J32)))</formula>
    </cfRule>
  </conditionalFormatting>
  <conditionalFormatting sqref="AN16 AN20">
    <cfRule type="containsText" dxfId="312" priority="367" operator="containsText" text="未達成">
      <formula>NOT(ISERROR(SEARCH("未達成",AN16)))</formula>
    </cfRule>
  </conditionalFormatting>
  <conditionalFormatting sqref="AM24">
    <cfRule type="containsText" dxfId="311" priority="366" operator="containsText" text="4週7休以上4週8休未満">
      <formula>NOT(ISERROR(SEARCH("4週7休以上4週8休未満",AM24)))</formula>
    </cfRule>
  </conditionalFormatting>
  <conditionalFormatting sqref="AM24">
    <cfRule type="containsText" dxfId="310" priority="365" operator="containsText" text="4週8休以上">
      <formula>NOT(ISERROR(SEARCH("4週8休以上",AM24)))</formula>
    </cfRule>
  </conditionalFormatting>
  <conditionalFormatting sqref="AM24">
    <cfRule type="containsText" dxfId="309" priority="363" operator="containsText" text="4週6休未満">
      <formula>NOT(ISERROR(SEARCH("4週6休未満",AM24)))</formula>
    </cfRule>
    <cfRule type="containsText" dxfId="308" priority="364" operator="containsText" text="4週6休以上4週7休未満">
      <formula>NOT(ISERROR(SEARCH("4週6休以上4週7休未満",AM24)))</formula>
    </cfRule>
  </conditionalFormatting>
  <conditionalFormatting sqref="AM34">
    <cfRule type="containsText" dxfId="307" priority="362" operator="containsText" text="4週7休以上4週8休未満">
      <formula>NOT(ISERROR(SEARCH("4週7休以上4週8休未満",AM34)))</formula>
    </cfRule>
  </conditionalFormatting>
  <conditionalFormatting sqref="AM34">
    <cfRule type="containsText" dxfId="306" priority="361" operator="containsText" text="4週8休以上">
      <formula>NOT(ISERROR(SEARCH("4週8休以上",AM34)))</formula>
    </cfRule>
  </conditionalFormatting>
  <conditionalFormatting sqref="AM34">
    <cfRule type="containsText" dxfId="305" priority="359" operator="containsText" text="4週6休未満">
      <formula>NOT(ISERROR(SEARCH("4週6休未満",AM34)))</formula>
    </cfRule>
    <cfRule type="containsText" dxfId="304" priority="360" operator="containsText" text="4週6休以上4週7休未満">
      <formula>NOT(ISERROR(SEARCH("4週6休以上4週7休未満",AM34)))</formula>
    </cfRule>
  </conditionalFormatting>
  <conditionalFormatting sqref="AM44">
    <cfRule type="containsText" dxfId="303" priority="358" operator="containsText" text="4週7休以上4週8休未満">
      <formula>NOT(ISERROR(SEARCH("4週7休以上4週8休未満",AM44)))</formula>
    </cfRule>
  </conditionalFormatting>
  <conditionalFormatting sqref="AM44">
    <cfRule type="containsText" dxfId="302" priority="357" operator="containsText" text="4週8休以上">
      <formula>NOT(ISERROR(SEARCH("4週8休以上",AM44)))</formula>
    </cfRule>
  </conditionalFormatting>
  <conditionalFormatting sqref="AM44">
    <cfRule type="containsText" dxfId="301" priority="355" operator="containsText" text="4週6休未満">
      <formula>NOT(ISERROR(SEARCH("4週6休未満",AM44)))</formula>
    </cfRule>
    <cfRule type="containsText" dxfId="300" priority="356" operator="containsText" text="4週6休以上4週7休未満">
      <formula>NOT(ISERROR(SEARCH("4週6休以上4週7休未満",AM44)))</formula>
    </cfRule>
  </conditionalFormatting>
  <conditionalFormatting sqref="AM54">
    <cfRule type="containsText" dxfId="299" priority="354" operator="containsText" text="4週7休以上4週8休未満">
      <formula>NOT(ISERROR(SEARCH("4週7休以上4週8休未満",AM54)))</formula>
    </cfRule>
  </conditionalFormatting>
  <conditionalFormatting sqref="AM54">
    <cfRule type="containsText" dxfId="298" priority="353" operator="containsText" text="4週8休以上">
      <formula>NOT(ISERROR(SEARCH("4週8休以上",AM54)))</formula>
    </cfRule>
  </conditionalFormatting>
  <conditionalFormatting sqref="AM54">
    <cfRule type="containsText" dxfId="297" priority="351" operator="containsText" text="4週6休未満">
      <formula>NOT(ISERROR(SEARCH("4週6休未満",AM54)))</formula>
    </cfRule>
    <cfRule type="containsText" dxfId="296" priority="352" operator="containsText" text="4週6休以上4週7休未満">
      <formula>NOT(ISERROR(SEARCH("4週6休以上4週7休未満",AM54)))</formula>
    </cfRule>
  </conditionalFormatting>
  <conditionalFormatting sqref="AM64">
    <cfRule type="containsText" dxfId="295" priority="350" operator="containsText" text="4週7休以上4週8休未満">
      <formula>NOT(ISERROR(SEARCH("4週7休以上4週8休未満",AM64)))</formula>
    </cfRule>
  </conditionalFormatting>
  <conditionalFormatting sqref="AM64">
    <cfRule type="containsText" dxfId="294" priority="349" operator="containsText" text="4週8休以上">
      <formula>NOT(ISERROR(SEARCH("4週8休以上",AM64)))</formula>
    </cfRule>
  </conditionalFormatting>
  <conditionalFormatting sqref="AM64">
    <cfRule type="containsText" dxfId="293" priority="347" operator="containsText" text="4週6休未満">
      <formula>NOT(ISERROR(SEARCH("4週6休未満",AM64)))</formula>
    </cfRule>
    <cfRule type="containsText" dxfId="292" priority="348" operator="containsText" text="4週6休以上4週7休未満">
      <formula>NOT(ISERROR(SEARCH("4週6休以上4週7休未満",AM64)))</formula>
    </cfRule>
  </conditionalFormatting>
  <conditionalFormatting sqref="AG50:AG51">
    <cfRule type="containsText" dxfId="291" priority="325" operator="containsText" text="日">
      <formula>NOT(ISERROR(SEARCH("日",AG50)))</formula>
    </cfRule>
    <cfRule type="containsText" dxfId="290" priority="326" operator="containsText" text="土">
      <formula>NOT(ISERROR(SEARCH("土",AG50)))</formula>
    </cfRule>
  </conditionalFormatting>
  <conditionalFormatting sqref="AG52">
    <cfRule type="containsText" dxfId="289" priority="323" operator="containsText" text="日">
      <formula>NOT(ISERROR(SEARCH("日",AG52)))</formula>
    </cfRule>
    <cfRule type="containsText" dxfId="288" priority="324" operator="containsText" text="土">
      <formula>NOT(ISERROR(SEARCH("土",AG52)))</formula>
    </cfRule>
  </conditionalFormatting>
  <conditionalFormatting sqref="AG30:AG31">
    <cfRule type="containsText" dxfId="287" priority="321" operator="containsText" text="日">
      <formula>NOT(ISERROR(SEARCH("日",AG30)))</formula>
    </cfRule>
    <cfRule type="containsText" dxfId="286" priority="322" operator="containsText" text="土">
      <formula>NOT(ISERROR(SEARCH("土",AG30)))</formula>
    </cfRule>
  </conditionalFormatting>
  <conditionalFormatting sqref="AG32">
    <cfRule type="containsText" dxfId="285" priority="319" operator="containsText" text="日">
      <formula>NOT(ISERROR(SEARCH("日",AG32)))</formula>
    </cfRule>
    <cfRule type="containsText" dxfId="284" priority="320" operator="containsText" text="土">
      <formula>NOT(ISERROR(SEARCH("土",AG32)))</formula>
    </cfRule>
  </conditionalFormatting>
  <conditionalFormatting sqref="AM25">
    <cfRule type="containsText" dxfId="283" priority="318" operator="containsText" text="4週7休以上4週8休未満">
      <formula>NOT(ISERROR(SEARCH("4週7休以上4週8休未満",AM25)))</formula>
    </cfRule>
  </conditionalFormatting>
  <conditionalFormatting sqref="AM25">
    <cfRule type="containsText" dxfId="282" priority="317" operator="containsText" text="4週8休以上">
      <formula>NOT(ISERROR(SEARCH("4週8休以上",AM25)))</formula>
    </cfRule>
  </conditionalFormatting>
  <conditionalFormatting sqref="AM25">
    <cfRule type="containsText" dxfId="281" priority="315" operator="containsText" text="4週6休未満">
      <formula>NOT(ISERROR(SEARCH("4週6休未満",AM25)))</formula>
    </cfRule>
    <cfRule type="containsText" dxfId="280" priority="316" operator="containsText" text="4週6休以上4週7休未満">
      <formula>NOT(ISERROR(SEARCH("4週6休以上4週7休未満",AM25)))</formula>
    </cfRule>
  </conditionalFormatting>
  <conditionalFormatting sqref="AM35">
    <cfRule type="containsText" dxfId="279" priority="314" operator="containsText" text="4週7休以上4週8休未満">
      <formula>NOT(ISERROR(SEARCH("4週7休以上4週8休未満",AM35)))</formula>
    </cfRule>
  </conditionalFormatting>
  <conditionalFormatting sqref="AM35">
    <cfRule type="containsText" dxfId="278" priority="313" operator="containsText" text="4週8休以上">
      <formula>NOT(ISERROR(SEARCH("4週8休以上",AM35)))</formula>
    </cfRule>
  </conditionalFormatting>
  <conditionalFormatting sqref="AM35">
    <cfRule type="containsText" dxfId="277" priority="311" operator="containsText" text="4週6休未満">
      <formula>NOT(ISERROR(SEARCH("4週6休未満",AM35)))</formula>
    </cfRule>
    <cfRule type="containsText" dxfId="276" priority="312" operator="containsText" text="4週6休以上4週7休未満">
      <formula>NOT(ISERROR(SEARCH("4週6休以上4週7休未満",AM35)))</formula>
    </cfRule>
  </conditionalFormatting>
  <conditionalFormatting sqref="AM45">
    <cfRule type="containsText" dxfId="275" priority="310" operator="containsText" text="4週7休以上4週8休未満">
      <formula>NOT(ISERROR(SEARCH("4週7休以上4週8休未満",AM45)))</formula>
    </cfRule>
  </conditionalFormatting>
  <conditionalFormatting sqref="AM45">
    <cfRule type="containsText" dxfId="274" priority="309" operator="containsText" text="4週8休以上">
      <formula>NOT(ISERROR(SEARCH("4週8休以上",AM45)))</formula>
    </cfRule>
  </conditionalFormatting>
  <conditionalFormatting sqref="AM45">
    <cfRule type="containsText" dxfId="273" priority="307" operator="containsText" text="4週6休未満">
      <formula>NOT(ISERROR(SEARCH("4週6休未満",AM45)))</formula>
    </cfRule>
    <cfRule type="containsText" dxfId="272" priority="308" operator="containsText" text="4週6休以上4週7休未満">
      <formula>NOT(ISERROR(SEARCH("4週6休以上4週7休未満",AM45)))</formula>
    </cfRule>
  </conditionalFormatting>
  <conditionalFormatting sqref="AM55">
    <cfRule type="containsText" dxfId="271" priority="306" operator="containsText" text="4週7休以上4週8休未満">
      <formula>NOT(ISERROR(SEARCH("4週7休以上4週8休未満",AM55)))</formula>
    </cfRule>
  </conditionalFormatting>
  <conditionalFormatting sqref="AM55">
    <cfRule type="containsText" dxfId="270" priority="305" operator="containsText" text="4週8休以上">
      <formula>NOT(ISERROR(SEARCH("4週8休以上",AM55)))</formula>
    </cfRule>
  </conditionalFormatting>
  <conditionalFormatting sqref="AM55">
    <cfRule type="containsText" dxfId="269" priority="303" operator="containsText" text="4週6休未満">
      <formula>NOT(ISERROR(SEARCH("4週6休未満",AM55)))</formula>
    </cfRule>
    <cfRule type="containsText" dxfId="268" priority="304" operator="containsText" text="4週6休以上4週7休未満">
      <formula>NOT(ISERROR(SEARCH("4週6休以上4週7休未満",AM55)))</formula>
    </cfRule>
  </conditionalFormatting>
  <conditionalFormatting sqref="AM65">
    <cfRule type="containsText" dxfId="267" priority="302" operator="containsText" text="4週7休以上4週8休未満">
      <formula>NOT(ISERROR(SEARCH("4週7休以上4週8休未満",AM65)))</formula>
    </cfRule>
  </conditionalFormatting>
  <conditionalFormatting sqref="AM65">
    <cfRule type="containsText" dxfId="266" priority="301" operator="containsText" text="4週8休以上">
      <formula>NOT(ISERROR(SEARCH("4週8休以上",AM65)))</formula>
    </cfRule>
  </conditionalFormatting>
  <conditionalFormatting sqref="AM65">
    <cfRule type="containsText" dxfId="265" priority="299" operator="containsText" text="4週6休未満">
      <formula>NOT(ISERROR(SEARCH("4週6休未満",AM65)))</formula>
    </cfRule>
    <cfRule type="containsText" dxfId="264" priority="300" operator="containsText" text="4週6休以上4週7休未満">
      <formula>NOT(ISERROR(SEARCH("4週6休以上4週7休未満",AM65)))</formula>
    </cfRule>
  </conditionalFormatting>
  <conditionalFormatting sqref="AM28">
    <cfRule type="containsText" dxfId="263" priority="290" operator="containsText" text="4週7休以上4週8休未満">
      <formula>NOT(ISERROR(SEARCH("4週7休以上4週8休未満",AM28)))</formula>
    </cfRule>
  </conditionalFormatting>
  <conditionalFormatting sqref="AM28">
    <cfRule type="containsText" dxfId="262" priority="289" operator="containsText" text="4週8休以上">
      <formula>NOT(ISERROR(SEARCH("4週8休以上",AM28)))</formula>
    </cfRule>
  </conditionalFormatting>
  <conditionalFormatting sqref="AM28">
    <cfRule type="containsText" dxfId="261" priority="287" operator="containsText" text="4週6休未満">
      <formula>NOT(ISERROR(SEARCH("4週6休未満",AM28)))</formula>
    </cfRule>
    <cfRule type="containsText" dxfId="260" priority="288" operator="containsText" text="4週6休以上4週7休未満">
      <formula>NOT(ISERROR(SEARCH("4週6休以上4週7休未満",AM28)))</formula>
    </cfRule>
  </conditionalFormatting>
  <conditionalFormatting sqref="AM38">
    <cfRule type="containsText" dxfId="259" priority="286" operator="containsText" text="4週7休以上4週8休未満">
      <formula>NOT(ISERROR(SEARCH("4週7休以上4週8休未満",AM38)))</formula>
    </cfRule>
  </conditionalFormatting>
  <conditionalFormatting sqref="AM38">
    <cfRule type="containsText" dxfId="258" priority="285" operator="containsText" text="4週8休以上">
      <formula>NOT(ISERROR(SEARCH("4週8休以上",AM38)))</formula>
    </cfRule>
  </conditionalFormatting>
  <conditionalFormatting sqref="AM38">
    <cfRule type="containsText" dxfId="257" priority="283" operator="containsText" text="4週6休未満">
      <formula>NOT(ISERROR(SEARCH("4週6休未満",AM38)))</formula>
    </cfRule>
    <cfRule type="containsText" dxfId="256" priority="284" operator="containsText" text="4週6休以上4週7休未満">
      <formula>NOT(ISERROR(SEARCH("4週6休以上4週7休未満",AM38)))</formula>
    </cfRule>
  </conditionalFormatting>
  <conditionalFormatting sqref="AM48">
    <cfRule type="containsText" dxfId="255" priority="282" operator="containsText" text="4週7休以上4週8休未満">
      <formula>NOT(ISERROR(SEARCH("4週7休以上4週8休未満",AM48)))</formula>
    </cfRule>
  </conditionalFormatting>
  <conditionalFormatting sqref="AM48">
    <cfRule type="containsText" dxfId="254" priority="281" operator="containsText" text="4週8休以上">
      <formula>NOT(ISERROR(SEARCH("4週8休以上",AM48)))</formula>
    </cfRule>
  </conditionalFormatting>
  <conditionalFormatting sqref="AM48">
    <cfRule type="containsText" dxfId="253" priority="279" operator="containsText" text="4週6休未満">
      <formula>NOT(ISERROR(SEARCH("4週6休未満",AM48)))</formula>
    </cfRule>
    <cfRule type="containsText" dxfId="252" priority="280" operator="containsText" text="4週6休以上4週7休未満">
      <formula>NOT(ISERROR(SEARCH("4週6休以上4週7休未満",AM48)))</formula>
    </cfRule>
  </conditionalFormatting>
  <conditionalFormatting sqref="AM58">
    <cfRule type="containsText" dxfId="251" priority="278" operator="containsText" text="4週7休以上4週8休未満">
      <formula>NOT(ISERROR(SEARCH("4週7休以上4週8休未満",AM58)))</formula>
    </cfRule>
  </conditionalFormatting>
  <conditionalFormatting sqref="AM58">
    <cfRule type="containsText" dxfId="250" priority="277" operator="containsText" text="4週8休以上">
      <formula>NOT(ISERROR(SEARCH("4週8休以上",AM58)))</formula>
    </cfRule>
  </conditionalFormatting>
  <conditionalFormatting sqref="AM58">
    <cfRule type="containsText" dxfId="249" priority="275" operator="containsText" text="4週6休未満">
      <formula>NOT(ISERROR(SEARCH("4週6休未満",AM58)))</formula>
    </cfRule>
    <cfRule type="containsText" dxfId="248" priority="276" operator="containsText" text="4週6休以上4週7休未満">
      <formula>NOT(ISERROR(SEARCH("4週6休以上4週7休未満",AM58)))</formula>
    </cfRule>
  </conditionalFormatting>
  <conditionalFormatting sqref="AM68">
    <cfRule type="containsText" dxfId="247" priority="274" operator="containsText" text="4週7休以上4週8休未満">
      <formula>NOT(ISERROR(SEARCH("4週7休以上4週8休未満",AM68)))</formula>
    </cfRule>
  </conditionalFormatting>
  <conditionalFormatting sqref="AM68">
    <cfRule type="containsText" dxfId="246" priority="273" operator="containsText" text="4週8休以上">
      <formula>NOT(ISERROR(SEARCH("4週8休以上",AM68)))</formula>
    </cfRule>
  </conditionalFormatting>
  <conditionalFormatting sqref="AM68">
    <cfRule type="containsText" dxfId="245" priority="271" operator="containsText" text="4週6休未満">
      <formula>NOT(ISERROR(SEARCH("4週6休未満",AM68)))</formula>
    </cfRule>
    <cfRule type="containsText" dxfId="244" priority="272" operator="containsText" text="4週6休以上4週7休未満">
      <formula>NOT(ISERROR(SEARCH("4週6休以上4週7休未満",AM68)))</formula>
    </cfRule>
  </conditionalFormatting>
  <conditionalFormatting sqref="AM29">
    <cfRule type="containsText" dxfId="243" priority="262" operator="containsText" text="4週7休以上4週8休未満">
      <formula>NOT(ISERROR(SEARCH("4週7休以上4週8休未満",AM29)))</formula>
    </cfRule>
  </conditionalFormatting>
  <conditionalFormatting sqref="AM29">
    <cfRule type="containsText" dxfId="242" priority="261" operator="containsText" text="4週8休以上">
      <formula>NOT(ISERROR(SEARCH("4週8休以上",AM29)))</formula>
    </cfRule>
  </conditionalFormatting>
  <conditionalFormatting sqref="AM29">
    <cfRule type="containsText" dxfId="241" priority="259" operator="containsText" text="4週6休未満">
      <formula>NOT(ISERROR(SEARCH("4週6休未満",AM29)))</formula>
    </cfRule>
    <cfRule type="containsText" dxfId="240" priority="260" operator="containsText" text="4週6休以上4週7休未満">
      <formula>NOT(ISERROR(SEARCH("4週6休以上4週7休未満",AM29)))</formula>
    </cfRule>
  </conditionalFormatting>
  <conditionalFormatting sqref="AM39">
    <cfRule type="containsText" dxfId="239" priority="258" operator="containsText" text="4週7休以上4週8休未満">
      <formula>NOT(ISERROR(SEARCH("4週7休以上4週8休未満",AM39)))</formula>
    </cfRule>
  </conditionalFormatting>
  <conditionalFormatting sqref="AM39">
    <cfRule type="containsText" dxfId="238" priority="257" operator="containsText" text="4週8休以上">
      <formula>NOT(ISERROR(SEARCH("4週8休以上",AM39)))</formula>
    </cfRule>
  </conditionalFormatting>
  <conditionalFormatting sqref="AM39">
    <cfRule type="containsText" dxfId="237" priority="255" operator="containsText" text="4週6休未満">
      <formula>NOT(ISERROR(SEARCH("4週6休未満",AM39)))</formula>
    </cfRule>
    <cfRule type="containsText" dxfId="236" priority="256" operator="containsText" text="4週6休以上4週7休未満">
      <formula>NOT(ISERROR(SEARCH("4週6休以上4週7休未満",AM39)))</formula>
    </cfRule>
  </conditionalFormatting>
  <conditionalFormatting sqref="AM49">
    <cfRule type="containsText" dxfId="235" priority="254" operator="containsText" text="4週7休以上4週8休未満">
      <formula>NOT(ISERROR(SEARCH("4週7休以上4週8休未満",AM49)))</formula>
    </cfRule>
  </conditionalFormatting>
  <conditionalFormatting sqref="AM49">
    <cfRule type="containsText" dxfId="234" priority="253" operator="containsText" text="4週8休以上">
      <formula>NOT(ISERROR(SEARCH("4週8休以上",AM49)))</formula>
    </cfRule>
  </conditionalFormatting>
  <conditionalFormatting sqref="AM49">
    <cfRule type="containsText" dxfId="233" priority="251" operator="containsText" text="4週6休未満">
      <formula>NOT(ISERROR(SEARCH("4週6休未満",AM49)))</formula>
    </cfRule>
    <cfRule type="containsText" dxfId="232" priority="252" operator="containsText" text="4週6休以上4週7休未満">
      <formula>NOT(ISERROR(SEARCH("4週6休以上4週7休未満",AM49)))</formula>
    </cfRule>
  </conditionalFormatting>
  <conditionalFormatting sqref="AM59">
    <cfRule type="containsText" dxfId="231" priority="250" operator="containsText" text="4週7休以上4週8休未満">
      <formula>NOT(ISERROR(SEARCH("4週7休以上4週8休未満",AM59)))</formula>
    </cfRule>
  </conditionalFormatting>
  <conditionalFormatting sqref="AM59">
    <cfRule type="containsText" dxfId="230" priority="249" operator="containsText" text="4週8休以上">
      <formula>NOT(ISERROR(SEARCH("4週8休以上",AM59)))</formula>
    </cfRule>
  </conditionalFormatting>
  <conditionalFormatting sqref="AM59">
    <cfRule type="containsText" dxfId="229" priority="247" operator="containsText" text="4週6休未満">
      <formula>NOT(ISERROR(SEARCH("4週6休未満",AM59)))</formula>
    </cfRule>
    <cfRule type="containsText" dxfId="228" priority="248" operator="containsText" text="4週6休以上4週7休未満">
      <formula>NOT(ISERROR(SEARCH("4週6休以上4週7休未満",AM59)))</formula>
    </cfRule>
  </conditionalFormatting>
  <conditionalFormatting sqref="AM69">
    <cfRule type="containsText" dxfId="227" priority="246" operator="containsText" text="4週7休以上4週8休未満">
      <formula>NOT(ISERROR(SEARCH("4週7休以上4週8休未満",AM69)))</formula>
    </cfRule>
  </conditionalFormatting>
  <conditionalFormatting sqref="AM69">
    <cfRule type="containsText" dxfId="226" priority="245" operator="containsText" text="4週8休以上">
      <formula>NOT(ISERROR(SEARCH("4週8休以上",AM69)))</formula>
    </cfRule>
  </conditionalFormatting>
  <conditionalFormatting sqref="AM69">
    <cfRule type="containsText" dxfId="225" priority="243" operator="containsText" text="4週6休未満">
      <formula>NOT(ISERROR(SEARCH("4週6休未満",AM69)))</formula>
    </cfRule>
    <cfRule type="containsText" dxfId="224" priority="244" operator="containsText" text="4週6休以上4週7休未満">
      <formula>NOT(ISERROR(SEARCH("4週6休以上4週7休未満",AM69)))</formula>
    </cfRule>
  </conditionalFormatting>
  <conditionalFormatting sqref="AN19">
    <cfRule type="containsText" dxfId="223" priority="233" operator="containsText" text="4週7休以上4週8休未満">
      <formula>NOT(ISERROR(SEARCH("4週7休以上4週8休未満",AN19)))</formula>
    </cfRule>
  </conditionalFormatting>
  <conditionalFormatting sqref="AN19">
    <cfRule type="containsText" dxfId="222" priority="232" operator="containsText" text="4週8休以上">
      <formula>NOT(ISERROR(SEARCH("4週8休以上",AN19)))</formula>
    </cfRule>
  </conditionalFormatting>
  <conditionalFormatting sqref="AN19">
    <cfRule type="containsText" dxfId="221" priority="231" operator="containsText" text="4週6休以上4週7休未満">
      <formula>NOT(ISERROR(SEARCH("4週6休以上4週7休未満",AN19)))</formula>
    </cfRule>
  </conditionalFormatting>
  <conditionalFormatting sqref="AN19">
    <cfRule type="containsText" dxfId="220" priority="230" operator="containsText" text="4週6休未満">
      <formula>NOT(ISERROR(SEARCH("4週6休未満",AN19)))</formula>
    </cfRule>
  </conditionalFormatting>
  <conditionalFormatting sqref="AN19">
    <cfRule type="containsText" dxfId="219" priority="234" operator="containsText" text="4週8休以上">
      <formula>NOT(ISERROR(SEARCH("4週8休以上",AN19)))</formula>
    </cfRule>
  </conditionalFormatting>
  <conditionalFormatting sqref="AN25:AN26">
    <cfRule type="containsText" dxfId="218" priority="228" operator="containsText" text="4週7休以上4週8休未満">
      <formula>NOT(ISERROR(SEARCH("4週7休以上4週8休未満",AN25)))</formula>
    </cfRule>
  </conditionalFormatting>
  <conditionalFormatting sqref="AN25:AN26 AN30">
    <cfRule type="containsText" dxfId="217" priority="227" operator="containsText" text="4週8休以上">
      <formula>NOT(ISERROR(SEARCH("4週8休以上",AN25)))</formula>
    </cfRule>
  </conditionalFormatting>
  <conditionalFormatting sqref="AN25:AN26">
    <cfRule type="containsText" dxfId="216" priority="226" operator="containsText" text="4週6休以上4週7休未満">
      <formula>NOT(ISERROR(SEARCH("4週6休以上4週7休未満",AN25)))</formula>
    </cfRule>
  </conditionalFormatting>
  <conditionalFormatting sqref="AN30">
    <cfRule type="containsText" dxfId="215" priority="221" operator="containsText" text="4週6休未満">
      <formula>NOT(ISERROR(SEARCH("4週6休未満",AN30)))</formula>
    </cfRule>
    <cfRule type="containsText" dxfId="214" priority="222" operator="containsText" text="4週6休以上4週7休未満">
      <formula>NOT(ISERROR(SEARCH("4週6休以上4週7休未満",AN30)))</formula>
    </cfRule>
    <cfRule type="containsText" dxfId="213" priority="223" operator="containsText" text="4週8休以上">
      <formula>NOT(ISERROR(SEARCH("4週8休以上",AN30)))</formula>
    </cfRule>
    <cfRule type="containsText" dxfId="212" priority="224" operator="containsText" text="4週7休以上4週8休未満">
      <formula>NOT(ISERROR(SEARCH("4週7休以上4週8休未満",AN30)))</formula>
    </cfRule>
  </conditionalFormatting>
  <conditionalFormatting sqref="AN25:AN26">
    <cfRule type="containsText" dxfId="211" priority="225" operator="containsText" text="4週6休未満">
      <formula>NOT(ISERROR(SEARCH("4週6休未満",AN25)))</formula>
    </cfRule>
  </conditionalFormatting>
  <conditionalFormatting sqref="AN25:AN26">
    <cfRule type="containsText" dxfId="210" priority="229" operator="containsText" text="4週8休以上">
      <formula>NOT(ISERROR(SEARCH("4週8休以上",AN25)))</formula>
    </cfRule>
  </conditionalFormatting>
  <conditionalFormatting sqref="AN30">
    <cfRule type="containsText" dxfId="209" priority="212" operator="containsText" text="4週6休未満">
      <formula>NOT(ISERROR(SEARCH("4週6休未満",AN30)))</formula>
    </cfRule>
    <cfRule type="containsText" dxfId="208" priority="213" operator="containsText" text="4週6休以上4週7休未満">
      <formula>NOT(ISERROR(SEARCH("4週6休以上4週7休未満",AN30)))</formula>
    </cfRule>
  </conditionalFormatting>
  <conditionalFormatting sqref="AN28">
    <cfRule type="containsText" dxfId="207" priority="220" operator="containsText" text="4週7休以上4週8休未満">
      <formula>NOT(ISERROR(SEARCH("4週7休以上4週8休未満",AN28)))</formula>
    </cfRule>
  </conditionalFormatting>
  <conditionalFormatting sqref="AN28">
    <cfRule type="containsText" dxfId="206" priority="219" operator="containsText" text="4週8休以上">
      <formula>NOT(ISERROR(SEARCH("4週8休以上",AN28)))</formula>
    </cfRule>
  </conditionalFormatting>
  <conditionalFormatting sqref="AN28">
    <cfRule type="containsText" dxfId="205" priority="217" operator="containsText" text="4週6休未満">
      <formula>NOT(ISERROR(SEARCH("4週6休未満",AN28)))</formula>
    </cfRule>
    <cfRule type="containsText" dxfId="204" priority="218" operator="containsText" text="4週6休以上4週7休未満">
      <formula>NOT(ISERROR(SEARCH("4週6休以上4週7休未満",AN28)))</formula>
    </cfRule>
  </conditionalFormatting>
  <conditionalFormatting sqref="AN26">
    <cfRule type="containsText" dxfId="203" priority="215" operator="containsText" text="4週6休未満">
      <formula>NOT(ISERROR(SEARCH("4週6休未満",AN26)))</formula>
    </cfRule>
    <cfRule type="containsText" dxfId="202" priority="216" operator="containsText" text="4週6休以上4週7休未満">
      <formula>NOT(ISERROR(SEARCH("4週6休以上4週7休未満",AN26)))</formula>
    </cfRule>
  </conditionalFormatting>
  <conditionalFormatting sqref="AN30">
    <cfRule type="containsText" dxfId="201" priority="214" operator="containsText" text="4週7休以上4週8休未満">
      <formula>NOT(ISERROR(SEARCH("4週7休以上4週8休未満",AN30)))</formula>
    </cfRule>
  </conditionalFormatting>
  <conditionalFormatting sqref="AN30">
    <cfRule type="containsText" dxfId="200" priority="211" operator="containsText" text="4週7休以上4週8休未満">
      <formula>NOT(ISERROR(SEARCH("4週7休以上4週8休未満",AN30)))</formula>
    </cfRule>
  </conditionalFormatting>
  <conditionalFormatting sqref="AN30">
    <cfRule type="containsText" dxfId="199" priority="209" operator="containsText" text="4週6休未満">
      <formula>NOT(ISERROR(SEARCH("4週6休未満",AN30)))</formula>
    </cfRule>
    <cfRule type="containsText" dxfId="198" priority="210" operator="containsText" text="4週6休以上4週7休未満">
      <formula>NOT(ISERROR(SEARCH("4週6休以上4週7休未満",AN30)))</formula>
    </cfRule>
  </conditionalFormatting>
  <conditionalFormatting sqref="AN26 AN30">
    <cfRule type="containsText" dxfId="197" priority="208" operator="containsText" text="未達成">
      <formula>NOT(ISERROR(SEARCH("未達成",AN26)))</formula>
    </cfRule>
  </conditionalFormatting>
  <conditionalFormatting sqref="AN29">
    <cfRule type="containsText" dxfId="196" priority="206" operator="containsText" text="4週7休以上4週8休未満">
      <formula>NOT(ISERROR(SEARCH("4週7休以上4週8休未満",AN29)))</formula>
    </cfRule>
  </conditionalFormatting>
  <conditionalFormatting sqref="AN29">
    <cfRule type="containsText" dxfId="195" priority="205" operator="containsText" text="4週8休以上">
      <formula>NOT(ISERROR(SEARCH("4週8休以上",AN29)))</formula>
    </cfRule>
  </conditionalFormatting>
  <conditionalFormatting sqref="AN29">
    <cfRule type="containsText" dxfId="194" priority="204" operator="containsText" text="4週6休以上4週7休未満">
      <formula>NOT(ISERROR(SEARCH("4週6休以上4週7休未満",AN29)))</formula>
    </cfRule>
  </conditionalFormatting>
  <conditionalFormatting sqref="AN29">
    <cfRule type="containsText" dxfId="193" priority="203" operator="containsText" text="4週6休未満">
      <formula>NOT(ISERROR(SEARCH("4週6休未満",AN29)))</formula>
    </cfRule>
  </conditionalFormatting>
  <conditionalFormatting sqref="AN29">
    <cfRule type="containsText" dxfId="192" priority="207" operator="containsText" text="4週8休以上">
      <formula>NOT(ISERROR(SEARCH("4週8休以上",AN29)))</formula>
    </cfRule>
  </conditionalFormatting>
  <conditionalFormatting sqref="AN35:AN36">
    <cfRule type="containsText" dxfId="191" priority="201" operator="containsText" text="4週7休以上4週8休未満">
      <formula>NOT(ISERROR(SEARCH("4週7休以上4週8休未満",AN35)))</formula>
    </cfRule>
  </conditionalFormatting>
  <conditionalFormatting sqref="AN35:AN36 AN40">
    <cfRule type="containsText" dxfId="190" priority="200" operator="containsText" text="4週8休以上">
      <formula>NOT(ISERROR(SEARCH("4週8休以上",AN35)))</formula>
    </cfRule>
  </conditionalFormatting>
  <conditionalFormatting sqref="AN35:AN36">
    <cfRule type="containsText" dxfId="189" priority="199" operator="containsText" text="4週6休以上4週7休未満">
      <formula>NOT(ISERROR(SEARCH("4週6休以上4週7休未満",AN35)))</formula>
    </cfRule>
  </conditionalFormatting>
  <conditionalFormatting sqref="AN40">
    <cfRule type="containsText" dxfId="188" priority="194" operator="containsText" text="4週6休未満">
      <formula>NOT(ISERROR(SEARCH("4週6休未満",AN40)))</formula>
    </cfRule>
    <cfRule type="containsText" dxfId="187" priority="195" operator="containsText" text="4週6休以上4週7休未満">
      <formula>NOT(ISERROR(SEARCH("4週6休以上4週7休未満",AN40)))</formula>
    </cfRule>
    <cfRule type="containsText" dxfId="186" priority="196" operator="containsText" text="4週8休以上">
      <formula>NOT(ISERROR(SEARCH("4週8休以上",AN40)))</formula>
    </cfRule>
    <cfRule type="containsText" dxfId="185" priority="197" operator="containsText" text="4週7休以上4週8休未満">
      <formula>NOT(ISERROR(SEARCH("4週7休以上4週8休未満",AN40)))</formula>
    </cfRule>
  </conditionalFormatting>
  <conditionalFormatting sqref="AN35:AN36">
    <cfRule type="containsText" dxfId="184" priority="198" operator="containsText" text="4週6休未満">
      <formula>NOT(ISERROR(SEARCH("4週6休未満",AN35)))</formula>
    </cfRule>
  </conditionalFormatting>
  <conditionalFormatting sqref="AN35:AN36">
    <cfRule type="containsText" dxfId="183" priority="202" operator="containsText" text="4週8休以上">
      <formula>NOT(ISERROR(SEARCH("4週8休以上",AN35)))</formula>
    </cfRule>
  </conditionalFormatting>
  <conditionalFormatting sqref="AN40">
    <cfRule type="containsText" dxfId="182" priority="185" operator="containsText" text="4週6休未満">
      <formula>NOT(ISERROR(SEARCH("4週6休未満",AN40)))</formula>
    </cfRule>
    <cfRule type="containsText" dxfId="181" priority="186" operator="containsText" text="4週6休以上4週7休未満">
      <formula>NOT(ISERROR(SEARCH("4週6休以上4週7休未満",AN40)))</formula>
    </cfRule>
  </conditionalFormatting>
  <conditionalFormatting sqref="AN38">
    <cfRule type="containsText" dxfId="180" priority="193" operator="containsText" text="4週7休以上4週8休未満">
      <formula>NOT(ISERROR(SEARCH("4週7休以上4週8休未満",AN38)))</formula>
    </cfRule>
  </conditionalFormatting>
  <conditionalFormatting sqref="AN38">
    <cfRule type="containsText" dxfId="179" priority="192" operator="containsText" text="4週8休以上">
      <formula>NOT(ISERROR(SEARCH("4週8休以上",AN38)))</formula>
    </cfRule>
  </conditionalFormatting>
  <conditionalFormatting sqref="AN38">
    <cfRule type="containsText" dxfId="178" priority="190" operator="containsText" text="4週6休未満">
      <formula>NOT(ISERROR(SEARCH("4週6休未満",AN38)))</formula>
    </cfRule>
    <cfRule type="containsText" dxfId="177" priority="191" operator="containsText" text="4週6休以上4週7休未満">
      <formula>NOT(ISERROR(SEARCH("4週6休以上4週7休未満",AN38)))</formula>
    </cfRule>
  </conditionalFormatting>
  <conditionalFormatting sqref="AN36">
    <cfRule type="containsText" dxfId="176" priority="188" operator="containsText" text="4週6休未満">
      <formula>NOT(ISERROR(SEARCH("4週6休未満",AN36)))</formula>
    </cfRule>
    <cfRule type="containsText" dxfId="175" priority="189" operator="containsText" text="4週6休以上4週7休未満">
      <formula>NOT(ISERROR(SEARCH("4週6休以上4週7休未満",AN36)))</formula>
    </cfRule>
  </conditionalFormatting>
  <conditionalFormatting sqref="AN40">
    <cfRule type="containsText" dxfId="174" priority="187" operator="containsText" text="4週7休以上4週8休未満">
      <formula>NOT(ISERROR(SEARCH("4週7休以上4週8休未満",AN40)))</formula>
    </cfRule>
  </conditionalFormatting>
  <conditionalFormatting sqref="AN40">
    <cfRule type="containsText" dxfId="173" priority="184" operator="containsText" text="4週7休以上4週8休未満">
      <formula>NOT(ISERROR(SEARCH("4週7休以上4週8休未満",AN40)))</formula>
    </cfRule>
  </conditionalFormatting>
  <conditionalFormatting sqref="AN40">
    <cfRule type="containsText" dxfId="172" priority="182" operator="containsText" text="4週6休未満">
      <formula>NOT(ISERROR(SEARCH("4週6休未満",AN40)))</formula>
    </cfRule>
    <cfRule type="containsText" dxfId="171" priority="183" operator="containsText" text="4週6休以上4週7休未満">
      <formula>NOT(ISERROR(SEARCH("4週6休以上4週7休未満",AN40)))</formula>
    </cfRule>
  </conditionalFormatting>
  <conditionalFormatting sqref="AN36 AN40">
    <cfRule type="containsText" dxfId="170" priority="181" operator="containsText" text="未達成">
      <formula>NOT(ISERROR(SEARCH("未達成",AN36)))</formula>
    </cfRule>
  </conditionalFormatting>
  <conditionalFormatting sqref="AN39">
    <cfRule type="containsText" dxfId="169" priority="179" operator="containsText" text="4週7休以上4週8休未満">
      <formula>NOT(ISERROR(SEARCH("4週7休以上4週8休未満",AN39)))</formula>
    </cfRule>
  </conditionalFormatting>
  <conditionalFormatting sqref="AN39">
    <cfRule type="containsText" dxfId="168" priority="178" operator="containsText" text="4週8休以上">
      <formula>NOT(ISERROR(SEARCH("4週8休以上",AN39)))</formula>
    </cfRule>
  </conditionalFormatting>
  <conditionalFormatting sqref="AN39">
    <cfRule type="containsText" dxfId="167" priority="177" operator="containsText" text="4週6休以上4週7休未満">
      <formula>NOT(ISERROR(SEARCH("4週6休以上4週7休未満",AN39)))</formula>
    </cfRule>
  </conditionalFormatting>
  <conditionalFormatting sqref="AN39">
    <cfRule type="containsText" dxfId="166" priority="176" operator="containsText" text="4週6休未満">
      <formula>NOT(ISERROR(SEARCH("4週6休未満",AN39)))</formula>
    </cfRule>
  </conditionalFormatting>
  <conditionalFormatting sqref="AN39">
    <cfRule type="containsText" dxfId="165" priority="180" operator="containsText" text="4週8休以上">
      <formula>NOT(ISERROR(SEARCH("4週8休以上",AN39)))</formula>
    </cfRule>
  </conditionalFormatting>
  <conditionalFormatting sqref="AN45:AN46">
    <cfRule type="containsText" dxfId="164" priority="174" operator="containsText" text="4週7休以上4週8休未満">
      <formula>NOT(ISERROR(SEARCH("4週7休以上4週8休未満",AN45)))</formula>
    </cfRule>
  </conditionalFormatting>
  <conditionalFormatting sqref="AN45:AN46 AN50">
    <cfRule type="containsText" dxfId="163" priority="173" operator="containsText" text="4週8休以上">
      <formula>NOT(ISERROR(SEARCH("4週8休以上",AN45)))</formula>
    </cfRule>
  </conditionalFormatting>
  <conditionalFormatting sqref="AN45:AN46">
    <cfRule type="containsText" dxfId="162" priority="172" operator="containsText" text="4週6休以上4週7休未満">
      <formula>NOT(ISERROR(SEARCH("4週6休以上4週7休未満",AN45)))</formula>
    </cfRule>
  </conditionalFormatting>
  <conditionalFormatting sqref="AN50">
    <cfRule type="containsText" dxfId="161" priority="167" operator="containsText" text="4週6休未満">
      <formula>NOT(ISERROR(SEARCH("4週6休未満",AN50)))</formula>
    </cfRule>
    <cfRule type="containsText" dxfId="160" priority="168" operator="containsText" text="4週6休以上4週7休未満">
      <formula>NOT(ISERROR(SEARCH("4週6休以上4週7休未満",AN50)))</formula>
    </cfRule>
    <cfRule type="containsText" dxfId="159" priority="169" operator="containsText" text="4週8休以上">
      <formula>NOT(ISERROR(SEARCH("4週8休以上",AN50)))</formula>
    </cfRule>
    <cfRule type="containsText" dxfId="158" priority="170" operator="containsText" text="4週7休以上4週8休未満">
      <formula>NOT(ISERROR(SEARCH("4週7休以上4週8休未満",AN50)))</formula>
    </cfRule>
  </conditionalFormatting>
  <conditionalFormatting sqref="AN45:AN46">
    <cfRule type="containsText" dxfId="157" priority="171" operator="containsText" text="4週6休未満">
      <formula>NOT(ISERROR(SEARCH("4週6休未満",AN45)))</formula>
    </cfRule>
  </conditionalFormatting>
  <conditionalFormatting sqref="AN45:AN46">
    <cfRule type="containsText" dxfId="156" priority="175" operator="containsText" text="4週8休以上">
      <formula>NOT(ISERROR(SEARCH("4週8休以上",AN45)))</formula>
    </cfRule>
  </conditionalFormatting>
  <conditionalFormatting sqref="AN50">
    <cfRule type="containsText" dxfId="155" priority="158" operator="containsText" text="4週6休未満">
      <formula>NOT(ISERROR(SEARCH("4週6休未満",AN50)))</formula>
    </cfRule>
    <cfRule type="containsText" dxfId="154" priority="159" operator="containsText" text="4週6休以上4週7休未満">
      <formula>NOT(ISERROR(SEARCH("4週6休以上4週7休未満",AN50)))</formula>
    </cfRule>
  </conditionalFormatting>
  <conditionalFormatting sqref="AN48">
    <cfRule type="containsText" dxfId="153" priority="166" operator="containsText" text="4週7休以上4週8休未満">
      <formula>NOT(ISERROR(SEARCH("4週7休以上4週8休未満",AN48)))</formula>
    </cfRule>
  </conditionalFormatting>
  <conditionalFormatting sqref="AN48">
    <cfRule type="containsText" dxfId="152" priority="165" operator="containsText" text="4週8休以上">
      <formula>NOT(ISERROR(SEARCH("4週8休以上",AN48)))</formula>
    </cfRule>
  </conditionalFormatting>
  <conditionalFormatting sqref="AN48">
    <cfRule type="containsText" dxfId="151" priority="163" operator="containsText" text="4週6休未満">
      <formula>NOT(ISERROR(SEARCH("4週6休未満",AN48)))</formula>
    </cfRule>
    <cfRule type="containsText" dxfId="150" priority="164" operator="containsText" text="4週6休以上4週7休未満">
      <formula>NOT(ISERROR(SEARCH("4週6休以上4週7休未満",AN48)))</formula>
    </cfRule>
  </conditionalFormatting>
  <conditionalFormatting sqref="AN46">
    <cfRule type="containsText" dxfId="149" priority="161" operator="containsText" text="4週6休未満">
      <formula>NOT(ISERROR(SEARCH("4週6休未満",AN46)))</formula>
    </cfRule>
    <cfRule type="containsText" dxfId="148" priority="162" operator="containsText" text="4週6休以上4週7休未満">
      <formula>NOT(ISERROR(SEARCH("4週6休以上4週7休未満",AN46)))</formula>
    </cfRule>
  </conditionalFormatting>
  <conditionalFormatting sqref="AN50">
    <cfRule type="containsText" dxfId="147" priority="160" operator="containsText" text="4週7休以上4週8休未満">
      <formula>NOT(ISERROR(SEARCH("4週7休以上4週8休未満",AN50)))</formula>
    </cfRule>
  </conditionalFormatting>
  <conditionalFormatting sqref="AN50">
    <cfRule type="containsText" dxfId="146" priority="157" operator="containsText" text="4週7休以上4週8休未満">
      <formula>NOT(ISERROR(SEARCH("4週7休以上4週8休未満",AN50)))</formula>
    </cfRule>
  </conditionalFormatting>
  <conditionalFormatting sqref="AN50">
    <cfRule type="containsText" dxfId="145" priority="155" operator="containsText" text="4週6休未満">
      <formula>NOT(ISERROR(SEARCH("4週6休未満",AN50)))</formula>
    </cfRule>
    <cfRule type="containsText" dxfId="144" priority="156" operator="containsText" text="4週6休以上4週7休未満">
      <formula>NOT(ISERROR(SEARCH("4週6休以上4週7休未満",AN50)))</formula>
    </cfRule>
  </conditionalFormatting>
  <conditionalFormatting sqref="AN46 AN50">
    <cfRule type="containsText" dxfId="143" priority="154" operator="containsText" text="未達成">
      <formula>NOT(ISERROR(SEARCH("未達成",AN46)))</formula>
    </cfRule>
  </conditionalFormatting>
  <conditionalFormatting sqref="AN49">
    <cfRule type="containsText" dxfId="142" priority="152" operator="containsText" text="4週7休以上4週8休未満">
      <formula>NOT(ISERROR(SEARCH("4週7休以上4週8休未満",AN49)))</formula>
    </cfRule>
  </conditionalFormatting>
  <conditionalFormatting sqref="AN49">
    <cfRule type="containsText" dxfId="141" priority="151" operator="containsText" text="4週8休以上">
      <formula>NOT(ISERROR(SEARCH("4週8休以上",AN49)))</formula>
    </cfRule>
  </conditionalFormatting>
  <conditionalFormatting sqref="AN49">
    <cfRule type="containsText" dxfId="140" priority="150" operator="containsText" text="4週6休以上4週7休未満">
      <formula>NOT(ISERROR(SEARCH("4週6休以上4週7休未満",AN49)))</formula>
    </cfRule>
  </conditionalFormatting>
  <conditionalFormatting sqref="AN49">
    <cfRule type="containsText" dxfId="139" priority="149" operator="containsText" text="4週6休未満">
      <formula>NOT(ISERROR(SEARCH("4週6休未満",AN49)))</formula>
    </cfRule>
  </conditionalFormatting>
  <conditionalFormatting sqref="AN49">
    <cfRule type="containsText" dxfId="138" priority="153" operator="containsText" text="4週8休以上">
      <formula>NOT(ISERROR(SEARCH("4週8休以上",AN49)))</formula>
    </cfRule>
  </conditionalFormatting>
  <conditionalFormatting sqref="AN55:AN56">
    <cfRule type="containsText" dxfId="137" priority="147" operator="containsText" text="4週7休以上4週8休未満">
      <formula>NOT(ISERROR(SEARCH("4週7休以上4週8休未満",AN55)))</formula>
    </cfRule>
  </conditionalFormatting>
  <conditionalFormatting sqref="AN55:AN56 AN60">
    <cfRule type="containsText" dxfId="136" priority="146" operator="containsText" text="4週8休以上">
      <formula>NOT(ISERROR(SEARCH("4週8休以上",AN55)))</formula>
    </cfRule>
  </conditionalFormatting>
  <conditionalFormatting sqref="AN55:AN56">
    <cfRule type="containsText" dxfId="135" priority="145" operator="containsText" text="4週6休以上4週7休未満">
      <formula>NOT(ISERROR(SEARCH("4週6休以上4週7休未満",AN55)))</formula>
    </cfRule>
  </conditionalFormatting>
  <conditionalFormatting sqref="AN60">
    <cfRule type="containsText" dxfId="134" priority="140" operator="containsText" text="4週6休未満">
      <formula>NOT(ISERROR(SEARCH("4週6休未満",AN60)))</formula>
    </cfRule>
    <cfRule type="containsText" dxfId="133" priority="141" operator="containsText" text="4週6休以上4週7休未満">
      <formula>NOT(ISERROR(SEARCH("4週6休以上4週7休未満",AN60)))</formula>
    </cfRule>
    <cfRule type="containsText" dxfId="132" priority="142" operator="containsText" text="4週8休以上">
      <formula>NOT(ISERROR(SEARCH("4週8休以上",AN60)))</formula>
    </cfRule>
    <cfRule type="containsText" dxfId="131" priority="143" operator="containsText" text="4週7休以上4週8休未満">
      <formula>NOT(ISERROR(SEARCH("4週7休以上4週8休未満",AN60)))</formula>
    </cfRule>
  </conditionalFormatting>
  <conditionalFormatting sqref="AN55:AN56">
    <cfRule type="containsText" dxfId="130" priority="144" operator="containsText" text="4週6休未満">
      <formula>NOT(ISERROR(SEARCH("4週6休未満",AN55)))</formula>
    </cfRule>
  </conditionalFormatting>
  <conditionalFormatting sqref="AN55:AN56">
    <cfRule type="containsText" dxfId="129" priority="148" operator="containsText" text="4週8休以上">
      <formula>NOT(ISERROR(SEARCH("4週8休以上",AN55)))</formula>
    </cfRule>
  </conditionalFormatting>
  <conditionalFormatting sqref="AN60">
    <cfRule type="containsText" dxfId="128" priority="131" operator="containsText" text="4週6休未満">
      <formula>NOT(ISERROR(SEARCH("4週6休未満",AN60)))</formula>
    </cfRule>
    <cfRule type="containsText" dxfId="127" priority="132" operator="containsText" text="4週6休以上4週7休未満">
      <formula>NOT(ISERROR(SEARCH("4週6休以上4週7休未満",AN60)))</formula>
    </cfRule>
  </conditionalFormatting>
  <conditionalFormatting sqref="AN58">
    <cfRule type="containsText" dxfId="126" priority="139" operator="containsText" text="4週7休以上4週8休未満">
      <formula>NOT(ISERROR(SEARCH("4週7休以上4週8休未満",AN58)))</formula>
    </cfRule>
  </conditionalFormatting>
  <conditionalFormatting sqref="AN58">
    <cfRule type="containsText" dxfId="125" priority="138" operator="containsText" text="4週8休以上">
      <formula>NOT(ISERROR(SEARCH("4週8休以上",AN58)))</formula>
    </cfRule>
  </conditionalFormatting>
  <conditionalFormatting sqref="AN58">
    <cfRule type="containsText" dxfId="124" priority="136" operator="containsText" text="4週6休未満">
      <formula>NOT(ISERROR(SEARCH("4週6休未満",AN58)))</formula>
    </cfRule>
    <cfRule type="containsText" dxfId="123" priority="137" operator="containsText" text="4週6休以上4週7休未満">
      <formula>NOT(ISERROR(SEARCH("4週6休以上4週7休未満",AN58)))</formula>
    </cfRule>
  </conditionalFormatting>
  <conditionalFormatting sqref="AN56">
    <cfRule type="containsText" dxfId="122" priority="134" operator="containsText" text="4週6休未満">
      <formula>NOT(ISERROR(SEARCH("4週6休未満",AN56)))</formula>
    </cfRule>
    <cfRule type="containsText" dxfId="121" priority="135" operator="containsText" text="4週6休以上4週7休未満">
      <formula>NOT(ISERROR(SEARCH("4週6休以上4週7休未満",AN56)))</formula>
    </cfRule>
  </conditionalFormatting>
  <conditionalFormatting sqref="AN60">
    <cfRule type="containsText" dxfId="120" priority="133" operator="containsText" text="4週7休以上4週8休未満">
      <formula>NOT(ISERROR(SEARCH("4週7休以上4週8休未満",AN60)))</formula>
    </cfRule>
  </conditionalFormatting>
  <conditionalFormatting sqref="AN60">
    <cfRule type="containsText" dxfId="119" priority="130" operator="containsText" text="4週7休以上4週8休未満">
      <formula>NOT(ISERROR(SEARCH("4週7休以上4週8休未満",AN60)))</formula>
    </cfRule>
  </conditionalFormatting>
  <conditionalFormatting sqref="AN60">
    <cfRule type="containsText" dxfId="118" priority="128" operator="containsText" text="4週6休未満">
      <formula>NOT(ISERROR(SEARCH("4週6休未満",AN60)))</formula>
    </cfRule>
    <cfRule type="containsText" dxfId="117" priority="129" operator="containsText" text="4週6休以上4週7休未満">
      <formula>NOT(ISERROR(SEARCH("4週6休以上4週7休未満",AN60)))</formula>
    </cfRule>
  </conditionalFormatting>
  <conditionalFormatting sqref="AN56 AN60">
    <cfRule type="containsText" dxfId="116" priority="127" operator="containsText" text="未達成">
      <formula>NOT(ISERROR(SEARCH("未達成",AN56)))</formula>
    </cfRule>
  </conditionalFormatting>
  <conditionalFormatting sqref="AN59">
    <cfRule type="containsText" dxfId="115" priority="125" operator="containsText" text="4週7休以上4週8休未満">
      <formula>NOT(ISERROR(SEARCH("4週7休以上4週8休未満",AN59)))</formula>
    </cfRule>
  </conditionalFormatting>
  <conditionalFormatting sqref="AN59">
    <cfRule type="containsText" dxfId="114" priority="124" operator="containsText" text="4週8休以上">
      <formula>NOT(ISERROR(SEARCH("4週8休以上",AN59)))</formula>
    </cfRule>
  </conditionalFormatting>
  <conditionalFormatting sqref="AN59">
    <cfRule type="containsText" dxfId="113" priority="123" operator="containsText" text="4週6休以上4週7休未満">
      <formula>NOT(ISERROR(SEARCH("4週6休以上4週7休未満",AN59)))</formula>
    </cfRule>
  </conditionalFormatting>
  <conditionalFormatting sqref="AN59">
    <cfRule type="containsText" dxfId="112" priority="122" operator="containsText" text="4週6休未満">
      <formula>NOT(ISERROR(SEARCH("4週6休未満",AN59)))</formula>
    </cfRule>
  </conditionalFormatting>
  <conditionalFormatting sqref="AN59">
    <cfRule type="containsText" dxfId="111" priority="126" operator="containsText" text="4週8休以上">
      <formula>NOT(ISERROR(SEARCH("4週8休以上",AN59)))</formula>
    </cfRule>
  </conditionalFormatting>
  <conditionalFormatting sqref="AN65:AN66">
    <cfRule type="containsText" dxfId="110" priority="120" operator="containsText" text="4週7休以上4週8休未満">
      <formula>NOT(ISERROR(SEARCH("4週7休以上4週8休未満",AN65)))</formula>
    </cfRule>
  </conditionalFormatting>
  <conditionalFormatting sqref="AN65:AN66 AN70">
    <cfRule type="containsText" dxfId="109" priority="119" operator="containsText" text="4週8休以上">
      <formula>NOT(ISERROR(SEARCH("4週8休以上",AN65)))</formula>
    </cfRule>
  </conditionalFormatting>
  <conditionalFormatting sqref="AN65:AN66">
    <cfRule type="containsText" dxfId="108" priority="118" operator="containsText" text="4週6休以上4週7休未満">
      <formula>NOT(ISERROR(SEARCH("4週6休以上4週7休未満",AN65)))</formula>
    </cfRule>
  </conditionalFormatting>
  <conditionalFormatting sqref="AN70">
    <cfRule type="containsText" dxfId="107" priority="113" operator="containsText" text="4週6休未満">
      <formula>NOT(ISERROR(SEARCH("4週6休未満",AN70)))</formula>
    </cfRule>
    <cfRule type="containsText" dxfId="106" priority="114" operator="containsText" text="4週6休以上4週7休未満">
      <formula>NOT(ISERROR(SEARCH("4週6休以上4週7休未満",AN70)))</formula>
    </cfRule>
    <cfRule type="containsText" dxfId="105" priority="115" operator="containsText" text="4週8休以上">
      <formula>NOT(ISERROR(SEARCH("4週8休以上",AN70)))</formula>
    </cfRule>
    <cfRule type="containsText" dxfId="104" priority="116" operator="containsText" text="4週7休以上4週8休未満">
      <formula>NOT(ISERROR(SEARCH("4週7休以上4週8休未満",AN70)))</formula>
    </cfRule>
  </conditionalFormatting>
  <conditionalFormatting sqref="AN65:AN66">
    <cfRule type="containsText" dxfId="103" priority="117" operator="containsText" text="4週6休未満">
      <formula>NOT(ISERROR(SEARCH("4週6休未満",AN65)))</formula>
    </cfRule>
  </conditionalFormatting>
  <conditionalFormatting sqref="AN65:AN66">
    <cfRule type="containsText" dxfId="102" priority="121" operator="containsText" text="4週8休以上">
      <formula>NOT(ISERROR(SEARCH("4週8休以上",AN65)))</formula>
    </cfRule>
  </conditionalFormatting>
  <conditionalFormatting sqref="AN70">
    <cfRule type="containsText" dxfId="101" priority="104" operator="containsText" text="4週6休未満">
      <formula>NOT(ISERROR(SEARCH("4週6休未満",AN70)))</formula>
    </cfRule>
    <cfRule type="containsText" dxfId="100" priority="105" operator="containsText" text="4週6休以上4週7休未満">
      <formula>NOT(ISERROR(SEARCH("4週6休以上4週7休未満",AN70)))</formula>
    </cfRule>
  </conditionalFormatting>
  <conditionalFormatting sqref="AN68">
    <cfRule type="containsText" dxfId="99" priority="112" operator="containsText" text="4週7休以上4週8休未満">
      <formula>NOT(ISERROR(SEARCH("4週7休以上4週8休未満",AN68)))</formula>
    </cfRule>
  </conditionalFormatting>
  <conditionalFormatting sqref="AN68">
    <cfRule type="containsText" dxfId="98" priority="111" operator="containsText" text="4週8休以上">
      <formula>NOT(ISERROR(SEARCH("4週8休以上",AN68)))</formula>
    </cfRule>
  </conditionalFormatting>
  <conditionalFormatting sqref="AN68">
    <cfRule type="containsText" dxfId="97" priority="109" operator="containsText" text="4週6休未満">
      <formula>NOT(ISERROR(SEARCH("4週6休未満",AN68)))</formula>
    </cfRule>
    <cfRule type="containsText" dxfId="96" priority="110" operator="containsText" text="4週6休以上4週7休未満">
      <formula>NOT(ISERROR(SEARCH("4週6休以上4週7休未満",AN68)))</formula>
    </cfRule>
  </conditionalFormatting>
  <conditionalFormatting sqref="AN66">
    <cfRule type="containsText" dxfId="95" priority="107" operator="containsText" text="4週6休未満">
      <formula>NOT(ISERROR(SEARCH("4週6休未満",AN66)))</formula>
    </cfRule>
    <cfRule type="containsText" dxfId="94" priority="108" operator="containsText" text="4週6休以上4週7休未満">
      <formula>NOT(ISERROR(SEARCH("4週6休以上4週7休未満",AN66)))</formula>
    </cfRule>
  </conditionalFormatting>
  <conditionalFormatting sqref="AN70">
    <cfRule type="containsText" dxfId="93" priority="106" operator="containsText" text="4週7休以上4週8休未満">
      <formula>NOT(ISERROR(SEARCH("4週7休以上4週8休未満",AN70)))</formula>
    </cfRule>
  </conditionalFormatting>
  <conditionalFormatting sqref="AN70">
    <cfRule type="containsText" dxfId="92" priority="103" operator="containsText" text="4週7休以上4週8休未満">
      <formula>NOT(ISERROR(SEARCH("4週7休以上4週8休未満",AN70)))</formula>
    </cfRule>
  </conditionalFormatting>
  <conditionalFormatting sqref="AN70">
    <cfRule type="containsText" dxfId="91" priority="101" operator="containsText" text="4週6休未満">
      <formula>NOT(ISERROR(SEARCH("4週6休未満",AN70)))</formula>
    </cfRule>
    <cfRule type="containsText" dxfId="90" priority="102" operator="containsText" text="4週6休以上4週7休未満">
      <formula>NOT(ISERROR(SEARCH("4週6休以上4週7休未満",AN70)))</formula>
    </cfRule>
  </conditionalFormatting>
  <conditionalFormatting sqref="AN66 AN70">
    <cfRule type="containsText" dxfId="89" priority="100" operator="containsText" text="未達成">
      <formula>NOT(ISERROR(SEARCH("未達成",AN66)))</formula>
    </cfRule>
  </conditionalFormatting>
  <conditionalFormatting sqref="AN69">
    <cfRule type="containsText" dxfId="88" priority="98" operator="containsText" text="4週7休以上4週8休未満">
      <formula>NOT(ISERROR(SEARCH("4週7休以上4週8休未満",AN69)))</formula>
    </cfRule>
  </conditionalFormatting>
  <conditionalFormatting sqref="AN69">
    <cfRule type="containsText" dxfId="87" priority="97" operator="containsText" text="4週8休以上">
      <formula>NOT(ISERROR(SEARCH("4週8休以上",AN69)))</formula>
    </cfRule>
  </conditionalFormatting>
  <conditionalFormatting sqref="AN69">
    <cfRule type="containsText" dxfId="86" priority="96" operator="containsText" text="4週6休以上4週7休未満">
      <formula>NOT(ISERROR(SEARCH("4週6休以上4週7休未満",AN69)))</formula>
    </cfRule>
  </conditionalFormatting>
  <conditionalFormatting sqref="AN69">
    <cfRule type="containsText" dxfId="85" priority="95" operator="containsText" text="4週6休未満">
      <formula>NOT(ISERROR(SEARCH("4週6休未満",AN69)))</formula>
    </cfRule>
  </conditionalFormatting>
  <conditionalFormatting sqref="AN69">
    <cfRule type="containsText" dxfId="84" priority="99" operator="containsText" text="4週8休以上">
      <formula>NOT(ISERROR(SEARCH("4週8休以上",AN69)))</formula>
    </cfRule>
  </conditionalFormatting>
  <conditionalFormatting sqref="AM22 AM32 AM42 AM52 AM62 AM72">
    <cfRule type="containsText" dxfId="83" priority="40" operator="containsText" text="未達成">
      <formula>NOT(ISERROR(SEARCH("未達成",AM22)))</formula>
    </cfRule>
  </conditionalFormatting>
  <conditionalFormatting sqref="O70:AG71">
    <cfRule type="containsText" dxfId="82" priority="38" operator="containsText" text="日">
      <formula>NOT(ISERROR(SEARCH("日",O70)))</formula>
    </cfRule>
    <cfRule type="containsText" dxfId="81" priority="39" operator="containsText" text="土">
      <formula>NOT(ISERROR(SEARCH("土",O70)))</formula>
    </cfRule>
  </conditionalFormatting>
  <conditionalFormatting sqref="O72:AG72">
    <cfRule type="containsText" dxfId="80" priority="36" operator="containsText" text="日">
      <formula>NOT(ISERROR(SEARCH("日",O72)))</formula>
    </cfRule>
    <cfRule type="containsText" dxfId="79" priority="37" operator="containsText" text="土">
      <formula>NOT(ISERROR(SEARCH("土",O72)))</formula>
    </cfRule>
  </conditionalFormatting>
  <conditionalFormatting sqref="C70:E71">
    <cfRule type="containsText" dxfId="78" priority="34" operator="containsText" text="日">
      <formula>NOT(ISERROR(SEARCH("日",C70)))</formula>
    </cfRule>
    <cfRule type="containsText" dxfId="77" priority="35" operator="containsText" text="土">
      <formula>NOT(ISERROR(SEARCH("土",C70)))</formula>
    </cfRule>
  </conditionalFormatting>
  <conditionalFormatting sqref="C72:E72">
    <cfRule type="containsText" dxfId="76" priority="32" operator="containsText" text="日">
      <formula>NOT(ISERROR(SEARCH("日",C72)))</formula>
    </cfRule>
    <cfRule type="containsText" dxfId="75" priority="33" operator="containsText" text="土">
      <formula>NOT(ISERROR(SEARCH("土",C72)))</formula>
    </cfRule>
  </conditionalFormatting>
  <conditionalFormatting sqref="K20:L21">
    <cfRule type="containsText" dxfId="74" priority="30" operator="containsText" text="日">
      <formula>NOT(ISERROR(SEARCH("日",K20)))</formula>
    </cfRule>
    <cfRule type="containsText" dxfId="73" priority="31" operator="containsText" text="土">
      <formula>NOT(ISERROR(SEARCH("土",K20)))</formula>
    </cfRule>
  </conditionalFormatting>
  <conditionalFormatting sqref="AA12 AB10:AB11">
    <cfRule type="containsText" dxfId="72" priority="11" operator="containsText" text="日">
      <formula>NOT(ISERROR(SEARCH("日",AA10)))</formula>
    </cfRule>
    <cfRule type="containsText" dxfId="71" priority="12" operator="containsText" text="土">
      <formula>NOT(ISERROR(SEARCH("土",AA10)))</formula>
    </cfRule>
  </conditionalFormatting>
  <conditionalFormatting sqref="AE9:AE12">
    <cfRule type="containsText" dxfId="70" priority="28" operator="containsText" text="日">
      <formula>NOT(ISERROR(SEARCH("日",AE9)))</formula>
    </cfRule>
    <cfRule type="containsText" dxfId="69" priority="29" operator="containsText" text="土">
      <formula>NOT(ISERROR(SEARCH("土",AE9)))</formula>
    </cfRule>
  </conditionalFormatting>
  <conditionalFormatting sqref="AK11:AO12">
    <cfRule type="containsText" dxfId="68" priority="26" operator="containsText" text="4週7休以上4週8休未満">
      <formula>NOT(ISERROR(SEARCH("4週7休以上4週8休未満",AK11)))</formula>
    </cfRule>
  </conditionalFormatting>
  <conditionalFormatting sqref="AK11:AO12">
    <cfRule type="containsText" dxfId="67" priority="25" operator="containsText" text="4週8休以上">
      <formula>NOT(ISERROR(SEARCH("4週8休以上",AK11)))</formula>
    </cfRule>
  </conditionalFormatting>
  <conditionalFormatting sqref="AK11:AO12">
    <cfRule type="containsText" dxfId="66" priority="24" operator="containsText" text="4週6休以上4週7休未満">
      <formula>NOT(ISERROR(SEARCH("4週6休以上4週7休未満",AK11)))</formula>
    </cfRule>
  </conditionalFormatting>
  <conditionalFormatting sqref="AK3:AO3 AK4">
    <cfRule type="containsText" dxfId="65" priority="13" operator="containsText" text="4週6休未満">
      <formula>NOT(ISERROR(SEARCH("4週6休未満",AK3)))</formula>
    </cfRule>
    <cfRule type="containsText" dxfId="64" priority="14" operator="containsText" text="4週6休以上4週7休未満">
      <formula>NOT(ISERROR(SEARCH("4週6休以上4週7休未満",AK3)))</formula>
    </cfRule>
    <cfRule type="containsText" dxfId="63" priority="15" operator="containsText" text="4週8休以上">
      <formula>NOT(ISERROR(SEARCH("4週8休以上",AK3)))</formula>
    </cfRule>
    <cfRule type="containsText" dxfId="62" priority="16" operator="containsText" text="4週7休以上4週8休未満">
      <formula>NOT(ISERROR(SEARCH("4週7休以上4週8休未満",AK3)))</formula>
    </cfRule>
  </conditionalFormatting>
  <conditionalFormatting sqref="AK8:AO9 AK10">
    <cfRule type="containsText" dxfId="61" priority="18" operator="containsText" text="4週6休未満">
      <formula>NOT(ISERROR(SEARCH("4週6休未満",AK8)))</formula>
    </cfRule>
    <cfRule type="containsText" dxfId="60" priority="19" operator="containsText" text="4週6休以上4週7休未満">
      <formula>NOT(ISERROR(SEARCH("4週6休以上4週7休未満",AK8)))</formula>
    </cfRule>
    <cfRule type="containsText" dxfId="59" priority="20" operator="containsText" text="4週8休以上">
      <formula>NOT(ISERROR(SEARCH("4週8休以上",AK8)))</formula>
    </cfRule>
    <cfRule type="containsText" dxfId="58" priority="21" operator="containsText" text="4週7休以上4週8休未満">
      <formula>NOT(ISERROR(SEARCH("4週7休以上4週8休未満",AK8)))</formula>
    </cfRule>
  </conditionalFormatting>
  <conditionalFormatting sqref="AK11:AO12">
    <cfRule type="containsText" dxfId="57" priority="23" operator="containsText" text="4週6休未満">
      <formula>NOT(ISERROR(SEARCH("4週6休未満",AK11)))</formula>
    </cfRule>
  </conditionalFormatting>
  <conditionalFormatting sqref="AN3">
    <cfRule type="containsText" dxfId="56" priority="17" operator="containsText" text="4週8休以上">
      <formula>NOT(ISERROR(SEARCH("4週8休以上",AN3)))</formula>
    </cfRule>
  </conditionalFormatting>
  <conditionalFormatting sqref="AN8:AN9">
    <cfRule type="containsText" dxfId="55" priority="22" operator="containsText" text="4週8休以上">
      <formula>NOT(ISERROR(SEARCH("4週8休以上",AN8)))</formula>
    </cfRule>
  </conditionalFormatting>
  <conditionalFormatting sqref="AN11:AN12">
    <cfRule type="containsText" dxfId="54" priority="27" operator="containsText" text="4週8休以上">
      <formula>NOT(ISERROR(SEARCH("4週8休以上",AN11)))</formula>
    </cfRule>
  </conditionalFormatting>
  <conditionalFormatting sqref="AK5">
    <cfRule type="containsText" dxfId="53" priority="7" operator="containsText" text="4週6休未満">
      <formula>NOT(ISERROR(SEARCH("4週6休未満",AK5)))</formula>
    </cfRule>
    <cfRule type="containsText" dxfId="52" priority="8" operator="containsText" text="4週6休以上4週7休未満">
      <formula>NOT(ISERROR(SEARCH("4週6休以上4週7休未満",AK5)))</formula>
    </cfRule>
    <cfRule type="containsText" dxfId="51" priority="9" operator="containsText" text="4週8休以上">
      <formula>NOT(ISERROR(SEARCH("4週8休以上",AK5)))</formula>
    </cfRule>
    <cfRule type="containsText" dxfId="50" priority="10" operator="containsText" text="4週7休以上4週8休未満">
      <formula>NOT(ISERROR(SEARCH("4週7休以上4週8休未満",AK5)))</formula>
    </cfRule>
  </conditionalFormatting>
  <conditionalFormatting sqref="C45">
    <cfRule type="containsText" dxfId="49" priority="5" operator="containsText" text="日">
      <formula>NOT(ISERROR(SEARCH("日",C45)))</formula>
    </cfRule>
    <cfRule type="containsText" dxfId="48" priority="6" operator="containsText" text="土">
      <formula>NOT(ISERROR(SEARCH("土",C45)))</formula>
    </cfRule>
  </conditionalFormatting>
  <conditionalFormatting sqref="C55">
    <cfRule type="containsText" dxfId="47" priority="3" operator="containsText" text="日">
      <formula>NOT(ISERROR(SEARCH("日",C55)))</formula>
    </cfRule>
    <cfRule type="containsText" dxfId="46" priority="4" operator="containsText" text="土">
      <formula>NOT(ISERROR(SEARCH("土",C55)))</formula>
    </cfRule>
  </conditionalFormatting>
  <conditionalFormatting sqref="C65">
    <cfRule type="containsText" dxfId="45" priority="1" operator="containsText" text="日">
      <formula>NOT(ISERROR(SEARCH("日",C65)))</formula>
    </cfRule>
    <cfRule type="containsText" dxfId="44" priority="2" operator="containsText" text="土">
      <formula>NOT(ISERROR(SEARCH("土",C65)))</formula>
    </cfRule>
  </conditionalFormatting>
  <dataValidations count="4">
    <dataValidation type="list" allowBlank="1" showInputMessage="1" showErrorMessage="1" sqref="C94:AE94 C30:AG30 C102:AG102 C40:AG40 C60:AG60 C78:AG78 C86:AG86 C70:AG70 C50:AG50 C20:AG20" xr:uid="{00000000-0002-0000-0000-000000000000}">
      <formula1>"○,／"</formula1>
    </dataValidation>
    <dataValidation type="list" allowBlank="1" showInputMessage="1" showErrorMessage="1" sqref="C51:AG51 C95:AE96 C71:AG71 C103:AG104 C41:AG41 C61:AG61 C31:AG31 C79:AG80 C87:AG88 C21:AG21" xr:uid="{00000000-0002-0000-0000-000001000000}">
      <formula1>"●,／"</formula1>
    </dataValidation>
    <dataValidation type="list" allowBlank="1" showInputMessage="1" showErrorMessage="1" sqref="E5:L5" xr:uid="{AD525C91-F9D8-4419-835D-E2534C9CFFE8}">
      <formula1>"完全週休2日（土日）,月単位の週休2日,通期の週休2日"</formula1>
    </dataValidation>
    <dataValidation type="list" showInputMessage="1" showErrorMessage="1" sqref="AM32 AM22 AM42 AM52 AM62 AM72" xr:uid="{9A27A5D3-45DF-4421-9415-103D928A867D}">
      <formula1>"　,達成,未達成"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別紙４(現場閉所型）様式</vt:lpstr>
      <vt:lpstr>別紙４(現場閉所型）記入例</vt:lpstr>
      <vt:lpstr>'別紙４(現場閉所型）記入例'!Print_Area</vt:lpstr>
      <vt:lpstr>'別紙４(現場閉所型）様式'!Print_Area</vt:lpstr>
      <vt:lpstr>'別紙４(現場閉所型）記入例'!Print_Titles</vt:lpstr>
      <vt:lpstr>'別紙４(現場閉所型）様式'!Print_Titles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2025-10-17T01:13:40Z</dcterms:modified>
</cp:coreProperties>
</file>