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updateLinks="never" codeName="ThisWorkbook" defaultThemeVersion="124226"/>
  <xr:revisionPtr revIDLastSave="0" documentId="13_ncr:1_{48B37AFF-F45C-453F-8D27-4CBA39C50690}" xr6:coauthVersionLast="47" xr6:coauthVersionMax="47" xr10:uidLastSave="{00000000-0000-0000-0000-000000000000}"/>
  <bookViews>
    <workbookView xWindow="-120" yWindow="-120" windowWidth="29040" windowHeight="15840" tabRatio="891" firstSheet="1" activeTab="6" xr2:uid="{00000000-000D-0000-FFFF-FFFF00000000}"/>
  </bookViews>
  <sheets>
    <sheet name="リンク先" sheetId="64" state="hidden" r:id="rId1"/>
    <sheet name="1_共通入力シート【記載必須】" sheetId="133" r:id="rId2"/>
    <sheet name="2_個別入力シート（新生活以外）" sheetId="134" r:id="rId3"/>
    <sheet name="3_個別入力シート（新生活）" sheetId="127" r:id="rId4"/>
    <sheet name="4_総括表への転記シート" sheetId="135" r:id="rId5"/>
    <sheet name="個票①（新生活以外）" sheetId="129" r:id="rId6"/>
    <sheet name="個票（新生活）" sheetId="128" r:id="rId7"/>
  </sheets>
  <definedNames>
    <definedName name="_xlnm._FilterDatabase" localSheetId="1" hidden="1">'1_共通入力シート【記載必須】'!$B$6:$DM$6</definedName>
    <definedName name="_xlnm._FilterDatabase" localSheetId="2" hidden="1">'2_個別入力シート（新生活以外）'!$B$6:$GK$6</definedName>
    <definedName name="_xlnm._FilterDatabase" localSheetId="3" hidden="1">'3_個別入力シート（新生活）'!$B$6:$DN$6</definedName>
    <definedName name="_xlnm._FilterDatabase" localSheetId="4" hidden="1">'4_総括表への転記シート'!$B$8:$Z$28</definedName>
    <definedName name="_xlnm.Print_Area" localSheetId="1">'1_共通入力シート【記載必須】'!$B$1:$AJ$8</definedName>
    <definedName name="_xlnm.Print_Area" localSheetId="2">'2_個別入力シート（新生活以外）'!$B$1:$GI$28</definedName>
    <definedName name="_xlnm.Print_Area" localSheetId="3">'3_個別入力シート（新生活）'!$B$1:$CR$9</definedName>
    <definedName name="_xlnm.Print_Area" localSheetId="4">'4_総括表への転記シート'!$A$7:$T$29</definedName>
    <definedName name="_xlnm.Print_Area" localSheetId="6">'個票（新生活）'!$A$1:$AM$127</definedName>
    <definedName name="_xlnm.Print_Area" localSheetId="5">'個票①（新生活以外）'!$A$1:$AJ$115</definedName>
    <definedName name="_xlnm.Print_Titles" localSheetId="4">'4_総括表への転記シート'!$3:$8</definedName>
    <definedName name="メニューR6補">リンク先!$C$16:$C$18</definedName>
    <definedName name="メニューR7当">リンク先!$C$20:$C$22</definedName>
    <definedName name="ライフデザイン・結婚支援重点推進事業R6補">リンク先!$D$25:$D$26</definedName>
    <definedName name="ライフデザイン・結婚支援重点推進事業R6補一般メニュ―">リンク先!$E$40:$E$45</definedName>
    <definedName name="ライフデザイン・結婚支援重点推進事業R6補重点メニュ―">リンク先!$E$46:$E$50</definedName>
    <definedName name="ライフデザイン・結婚支援重点推進事業R7当">リンク先!$D$32:$D$33</definedName>
    <definedName name="ライフデザイン・結婚支援重点推進事業R7当一般メニュー">リンク先!$E$67:$E$72</definedName>
    <definedName name="ライフデザイン・結婚支援重点推進事業R7当重点メニュー">リンク先!$E$73:$E$77</definedName>
    <definedName name="共通要件_各種経費">リンク先!$H$98:$H$99</definedName>
    <definedName name="共通要件_個人給付">リンク先!$H$102:$H$104</definedName>
    <definedName name="経費区分">リンク先!$F$97:$F$107</definedName>
    <definedName name="結婚_妊娠・出産_子育てに温かい社会づくり・気運醸成事業R6補">リンク先!$D$28:$D$29</definedName>
    <definedName name="結婚_妊娠・出産_子育てに温かい社会づくり・気運醸成事業R6補一般メニュー">リンク先!$E$52:$E$58</definedName>
    <definedName name="結婚_妊娠・出産_子育てに温かい社会づくり・気運醸成事業R6補重点メニュー">リンク先!$E$59:$E$64</definedName>
    <definedName name="結婚_妊娠・出産_子育てに温かい社会づくり・気運醸成事業R7当">リンク先!$D$35:$D$36</definedName>
    <definedName name="結婚_妊娠・出産_子育てに温かい社会づくり・気運醸成事業R7当一般メニュ―">リンク先!$E$79:$E$85</definedName>
    <definedName name="結婚_妊娠・出産_子育てに温かい社会づくり・気運醸成事業R7当重点メニュ―">リンク先!$E$86:$E$91</definedName>
    <definedName name="結婚支援コンシェルジュ事業R6補">リンク先!$D$27</definedName>
    <definedName name="結婚支援コンシェルジュ事業R6補結婚支援コンシェルジュ事業">リンク先!$E$51</definedName>
    <definedName name="結婚支援コンシェルジュ事業R7当">リンク先!$D$34</definedName>
    <definedName name="結婚支援コンシェルジュ事業R7当結婚支援コンシェルジュ事業">リンク先!$E$78</definedName>
    <definedName name="結婚新生活支援事業R6補">リンク先!$D$30:$D$31</definedName>
    <definedName name="結婚新生活支援事業R6補一般コース">リンク先!$E$65</definedName>
    <definedName name="結婚新生活支援事業R6補都道府県主導型市町村連携コース">リンク先!$E$66</definedName>
    <definedName name="結婚新生活支援事業R7当">リンク先!$D$37:$D$38</definedName>
    <definedName name="結婚新生活支援事業R7当一般コース">リンク先!$E$92</definedName>
    <definedName name="結婚新生活支援事業R7当都道府県主導型市町村連携コース">リンク先!$E$93</definedName>
    <definedName name="個票No">リンク先!$D$97:$D$117</definedName>
    <definedName name="収入区分">リンク先!$F$109:$F$110</definedName>
    <definedName name="単位">リンク先!$E$97:$E$113</definedName>
    <definedName name="都道府県一覧">リンク先!$B$97:$B$143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7" i="128" l="1"/>
  <c r="AK88" i="128" l="1"/>
  <c r="AF69" i="128"/>
  <c r="AF68" i="128"/>
  <c r="Y61" i="128"/>
  <c r="Y62" i="128"/>
  <c r="N63" i="128"/>
  <c r="N62" i="128"/>
  <c r="AX25" i="134" l="1"/>
  <c r="AU25" i="134"/>
  <c r="AR25" i="134"/>
  <c r="AO25" i="134"/>
  <c r="AL25" i="134"/>
  <c r="AI25" i="134"/>
  <c r="AF25" i="134"/>
  <c r="AC25" i="134"/>
  <c r="Z25" i="134"/>
  <c r="W25" i="134"/>
  <c r="T25" i="134"/>
  <c r="AX24" i="134"/>
  <c r="AU24" i="134"/>
  <c r="AR24" i="134"/>
  <c r="AO24" i="134"/>
  <c r="AL24" i="134"/>
  <c r="AI24" i="134"/>
  <c r="AF24" i="134"/>
  <c r="AC24" i="134"/>
  <c r="Z24" i="134"/>
  <c r="W24" i="134"/>
  <c r="T24" i="134"/>
  <c r="AX23" i="134"/>
  <c r="AU23" i="134"/>
  <c r="AR23" i="134"/>
  <c r="AO23" i="134"/>
  <c r="AL23" i="134"/>
  <c r="AI23" i="134"/>
  <c r="AF23" i="134"/>
  <c r="AC23" i="134"/>
  <c r="Z23" i="134"/>
  <c r="W23" i="134"/>
  <c r="T23" i="134"/>
  <c r="AX22" i="134"/>
  <c r="AU22" i="134"/>
  <c r="AR22" i="134"/>
  <c r="AO22" i="134"/>
  <c r="AL22" i="134"/>
  <c r="AI22" i="134"/>
  <c r="AF22" i="134"/>
  <c r="AC22" i="134"/>
  <c r="Z22" i="134"/>
  <c r="W22" i="134"/>
  <c r="T22" i="134"/>
  <c r="AX21" i="134"/>
  <c r="AU21" i="134"/>
  <c r="AR21" i="134"/>
  <c r="AO21" i="134"/>
  <c r="AL21" i="134"/>
  <c r="AI21" i="134"/>
  <c r="AF21" i="134"/>
  <c r="AC21" i="134"/>
  <c r="Z21" i="134"/>
  <c r="W21" i="134"/>
  <c r="T21" i="134"/>
  <c r="AX20" i="134"/>
  <c r="AU20" i="134"/>
  <c r="AR20" i="134"/>
  <c r="AO20" i="134"/>
  <c r="AL20" i="134"/>
  <c r="AI20" i="134"/>
  <c r="AF20" i="134"/>
  <c r="AC20" i="134"/>
  <c r="Z20" i="134"/>
  <c r="W20" i="134"/>
  <c r="T20" i="134"/>
  <c r="AX19" i="134"/>
  <c r="AU19" i="134"/>
  <c r="AR19" i="134"/>
  <c r="AO19" i="134"/>
  <c r="AL19" i="134"/>
  <c r="AI19" i="134"/>
  <c r="AF19" i="134"/>
  <c r="AC19" i="134"/>
  <c r="Z19" i="134"/>
  <c r="W19" i="134"/>
  <c r="T19" i="134"/>
  <c r="AX18" i="134"/>
  <c r="AU18" i="134"/>
  <c r="AR18" i="134"/>
  <c r="AO18" i="134"/>
  <c r="AL18" i="134"/>
  <c r="AI18" i="134"/>
  <c r="AF18" i="134"/>
  <c r="AC18" i="134"/>
  <c r="Z18" i="134"/>
  <c r="W18" i="134"/>
  <c r="T18" i="134"/>
  <c r="AX17" i="134"/>
  <c r="AU17" i="134"/>
  <c r="AR17" i="134"/>
  <c r="AO17" i="134"/>
  <c r="AL17" i="134"/>
  <c r="AI17" i="134"/>
  <c r="AF17" i="134"/>
  <c r="AC17" i="134"/>
  <c r="Z17" i="134"/>
  <c r="W17" i="134"/>
  <c r="T17" i="134"/>
  <c r="AX16" i="134"/>
  <c r="AU16" i="134"/>
  <c r="AR16" i="134"/>
  <c r="AO16" i="134"/>
  <c r="AL16" i="134"/>
  <c r="AI16" i="134"/>
  <c r="AF16" i="134"/>
  <c r="AC16" i="134"/>
  <c r="Z16" i="134"/>
  <c r="W16" i="134"/>
  <c r="T16" i="134"/>
  <c r="AX15" i="134"/>
  <c r="AU15" i="134"/>
  <c r="AR15" i="134"/>
  <c r="AO15" i="134"/>
  <c r="AL15" i="134"/>
  <c r="AI15" i="134"/>
  <c r="AF15" i="134"/>
  <c r="AC15" i="134"/>
  <c r="Z15" i="134"/>
  <c r="W15" i="134"/>
  <c r="T15" i="134"/>
  <c r="AX14" i="134"/>
  <c r="AU14" i="134"/>
  <c r="AR14" i="134"/>
  <c r="AO14" i="134"/>
  <c r="AL14" i="134"/>
  <c r="AI14" i="134"/>
  <c r="AF14" i="134"/>
  <c r="AC14" i="134"/>
  <c r="Z14" i="134"/>
  <c r="W14" i="134"/>
  <c r="T14" i="134"/>
  <c r="AX13" i="134"/>
  <c r="AU13" i="134"/>
  <c r="AR13" i="134"/>
  <c r="AO13" i="134"/>
  <c r="AL13" i="134"/>
  <c r="AI13" i="134"/>
  <c r="AF13" i="134"/>
  <c r="AC13" i="134"/>
  <c r="Z13" i="134"/>
  <c r="W13" i="134"/>
  <c r="T13" i="134"/>
  <c r="AX12" i="134"/>
  <c r="AU12" i="134"/>
  <c r="AR12" i="134"/>
  <c r="AO12" i="134"/>
  <c r="AL12" i="134"/>
  <c r="AI12" i="134"/>
  <c r="AF12" i="134"/>
  <c r="AC12" i="134"/>
  <c r="Z12" i="134"/>
  <c r="W12" i="134"/>
  <c r="T12" i="134"/>
  <c r="AX11" i="134"/>
  <c r="AU11" i="134"/>
  <c r="AR11" i="134"/>
  <c r="AO11" i="134"/>
  <c r="AL11" i="134"/>
  <c r="AI11" i="134"/>
  <c r="AF11" i="134"/>
  <c r="AC11" i="134"/>
  <c r="Z11" i="134"/>
  <c r="W11" i="134"/>
  <c r="T11" i="134"/>
  <c r="AX10" i="134"/>
  <c r="AU10" i="134"/>
  <c r="AR10" i="134"/>
  <c r="AO10" i="134"/>
  <c r="AL10" i="134"/>
  <c r="AI10" i="134"/>
  <c r="AF10" i="134"/>
  <c r="AC10" i="134"/>
  <c r="Z10" i="134"/>
  <c r="W10" i="134"/>
  <c r="T10" i="134"/>
  <c r="AX9" i="134"/>
  <c r="AU9" i="134"/>
  <c r="AR9" i="134"/>
  <c r="AO9" i="134"/>
  <c r="AL9" i="134"/>
  <c r="AI9" i="134"/>
  <c r="AF9" i="134"/>
  <c r="AC9" i="134"/>
  <c r="Z9" i="134"/>
  <c r="W9" i="134"/>
  <c r="T9" i="134"/>
  <c r="AX8" i="134"/>
  <c r="AU8" i="134"/>
  <c r="AR8" i="134"/>
  <c r="AO8" i="134"/>
  <c r="AL8" i="134"/>
  <c r="AI8" i="134"/>
  <c r="AF8" i="134"/>
  <c r="AC8" i="134"/>
  <c r="Z8" i="134"/>
  <c r="W8" i="134"/>
  <c r="T8" i="134"/>
  <c r="AX7" i="134"/>
  <c r="AU7" i="134"/>
  <c r="AR7" i="134"/>
  <c r="AO7" i="134"/>
  <c r="AL7" i="134"/>
  <c r="AI7" i="134"/>
  <c r="AF7" i="134"/>
  <c r="AC7" i="134"/>
  <c r="Z7" i="134"/>
  <c r="W7" i="134"/>
  <c r="T7" i="134"/>
  <c r="CT7" i="127" l="1"/>
  <c r="N7" i="127" s="1"/>
  <c r="GK8" i="134"/>
  <c r="N8" i="134" s="1"/>
  <c r="GK9" i="134"/>
  <c r="N9" i="134" s="1"/>
  <c r="GK10" i="134"/>
  <c r="N10" i="134" s="1"/>
  <c r="GK11" i="134"/>
  <c r="N11" i="134" s="1"/>
  <c r="GK12" i="134"/>
  <c r="N12" i="134" s="1"/>
  <c r="GK13" i="134"/>
  <c r="N13" i="134" s="1"/>
  <c r="GK14" i="134"/>
  <c r="N14" i="134" s="1"/>
  <c r="GK15" i="134"/>
  <c r="N15" i="134" s="1"/>
  <c r="GK16" i="134"/>
  <c r="N16" i="134" s="1"/>
  <c r="GK17" i="134"/>
  <c r="N17" i="134" s="1"/>
  <c r="GK18" i="134"/>
  <c r="N18" i="134" s="1"/>
  <c r="GK19" i="134"/>
  <c r="N19" i="134" s="1"/>
  <c r="GK20" i="134"/>
  <c r="N20" i="134" s="1"/>
  <c r="GK21" i="134"/>
  <c r="N21" i="134" s="1"/>
  <c r="GK22" i="134"/>
  <c r="N22" i="134" s="1"/>
  <c r="GK23" i="134"/>
  <c r="N23" i="134" s="1"/>
  <c r="GK24" i="134"/>
  <c r="N24" i="134" s="1"/>
  <c r="GK25" i="134"/>
  <c r="N25" i="134" s="1"/>
  <c r="GK7" i="134"/>
  <c r="N7" i="134" s="1"/>
  <c r="AM7" i="127" l="1"/>
  <c r="FV8" i="134"/>
  <c r="FV9" i="134"/>
  <c r="FV10" i="134"/>
  <c r="FV11" i="134"/>
  <c r="FV12" i="134"/>
  <c r="FV13" i="134"/>
  <c r="FV14" i="134"/>
  <c r="FV15" i="134"/>
  <c r="FV16" i="134"/>
  <c r="FV17" i="134"/>
  <c r="FV18" i="134"/>
  <c r="FV19" i="134"/>
  <c r="FV20" i="134"/>
  <c r="FV21" i="134"/>
  <c r="FV22" i="134"/>
  <c r="FV23" i="134"/>
  <c r="FV24" i="134"/>
  <c r="FV25" i="134"/>
  <c r="FV7" i="134"/>
  <c r="FP9" i="134"/>
  <c r="FP10" i="134"/>
  <c r="FP11" i="134"/>
  <c r="FP12" i="134"/>
  <c r="FP13" i="134"/>
  <c r="FP14" i="134"/>
  <c r="FP15" i="134"/>
  <c r="FP16" i="134"/>
  <c r="FP17" i="134"/>
  <c r="FP18" i="134"/>
  <c r="FP19" i="134"/>
  <c r="FP20" i="134"/>
  <c r="FP21" i="134"/>
  <c r="FP22" i="134"/>
  <c r="FP23" i="134"/>
  <c r="FP24" i="134"/>
  <c r="FP25" i="134"/>
  <c r="FP8" i="134"/>
  <c r="FP7" i="134"/>
  <c r="FU5" i="134"/>
  <c r="FW5" i="134"/>
  <c r="FV6" i="134"/>
  <c r="FU6" i="134"/>
  <c r="E67" i="64"/>
  <c r="E68" i="64"/>
  <c r="E69" i="64"/>
  <c r="E70" i="64"/>
  <c r="E71" i="64"/>
  <c r="E72" i="64"/>
  <c r="E73" i="64"/>
  <c r="E74" i="64"/>
  <c r="E75" i="64"/>
  <c r="E76" i="64"/>
  <c r="E77" i="64"/>
  <c r="E78" i="64"/>
  <c r="E79" i="64"/>
  <c r="E80" i="64"/>
  <c r="E81" i="64"/>
  <c r="E82" i="64"/>
  <c r="E83" i="64"/>
  <c r="E84" i="64"/>
  <c r="E85" i="64"/>
  <c r="E86" i="64"/>
  <c r="E87" i="64"/>
  <c r="E88" i="64"/>
  <c r="E89" i="64"/>
  <c r="E90" i="64"/>
  <c r="E91" i="64"/>
  <c r="E92" i="64"/>
  <c r="E93" i="64"/>
  <c r="C6" i="64"/>
  <c r="C7" i="64"/>
  <c r="C8" i="64"/>
  <c r="U10" i="135"/>
  <c r="U11" i="135"/>
  <c r="U12" i="135"/>
  <c r="U13" i="135"/>
  <c r="U14" i="135"/>
  <c r="U15" i="135"/>
  <c r="U16" i="135"/>
  <c r="U17" i="135"/>
  <c r="U18" i="135"/>
  <c r="U19" i="135"/>
  <c r="U20" i="135"/>
  <c r="U21" i="135"/>
  <c r="U22" i="135"/>
  <c r="U23" i="135"/>
  <c r="U24" i="135"/>
  <c r="U25" i="135"/>
  <c r="U26" i="135"/>
  <c r="U27" i="135"/>
  <c r="U28" i="135"/>
  <c r="U9" i="135"/>
  <c r="W9" i="135"/>
  <c r="X28" i="135" l="1"/>
  <c r="Y28" i="135"/>
  <c r="Z28" i="135"/>
  <c r="X9" i="135"/>
  <c r="Y9" i="135"/>
  <c r="Z9" i="135"/>
  <c r="X10" i="135"/>
  <c r="Y10" i="135"/>
  <c r="Z10" i="135"/>
  <c r="X11" i="135"/>
  <c r="Y11" i="135"/>
  <c r="Z11" i="135"/>
  <c r="X12" i="135"/>
  <c r="Y12" i="135"/>
  <c r="Z12" i="135"/>
  <c r="X13" i="135"/>
  <c r="Y13" i="135"/>
  <c r="Z13" i="135"/>
  <c r="X14" i="135"/>
  <c r="Y14" i="135"/>
  <c r="Z14" i="135"/>
  <c r="X15" i="135"/>
  <c r="Y15" i="135"/>
  <c r="Z15" i="135"/>
  <c r="X16" i="135"/>
  <c r="Y16" i="135"/>
  <c r="Z16" i="135"/>
  <c r="X17" i="135"/>
  <c r="Y17" i="135"/>
  <c r="Z17" i="135"/>
  <c r="X18" i="135"/>
  <c r="Y18" i="135"/>
  <c r="Z18" i="135"/>
  <c r="X19" i="135"/>
  <c r="Y19" i="135"/>
  <c r="Z19" i="135"/>
  <c r="X20" i="135"/>
  <c r="Y20" i="135"/>
  <c r="Z20" i="135"/>
  <c r="X21" i="135"/>
  <c r="Y21" i="135"/>
  <c r="Z21" i="135"/>
  <c r="X22" i="135"/>
  <c r="Y22" i="135"/>
  <c r="Z22" i="135"/>
  <c r="X23" i="135"/>
  <c r="Y23" i="135"/>
  <c r="Z23" i="135"/>
  <c r="X24" i="135"/>
  <c r="Y24" i="135"/>
  <c r="Z24" i="135"/>
  <c r="X25" i="135"/>
  <c r="Y25" i="135"/>
  <c r="Z25" i="135"/>
  <c r="X26" i="135"/>
  <c r="Y26" i="135"/>
  <c r="Z26" i="135"/>
  <c r="X27" i="135"/>
  <c r="Y27" i="135"/>
  <c r="Z27" i="135"/>
  <c r="CQ6" i="127"/>
  <c r="CP6" i="127"/>
  <c r="CO6" i="127"/>
  <c r="CN6" i="127"/>
  <c r="AF127" i="128" s="1"/>
  <c r="FK6" i="134"/>
  <c r="FJ6" i="134"/>
  <c r="FI6" i="134"/>
  <c r="B9" i="135"/>
  <c r="W28" i="135"/>
  <c r="W10" i="135"/>
  <c r="W11" i="135"/>
  <c r="W12" i="135"/>
  <c r="W13" i="135"/>
  <c r="W14" i="135"/>
  <c r="W15" i="135"/>
  <c r="W16" i="135"/>
  <c r="W17" i="135"/>
  <c r="W18" i="135"/>
  <c r="W19" i="135"/>
  <c r="W20" i="135"/>
  <c r="W21" i="135"/>
  <c r="W22" i="135"/>
  <c r="W23" i="135"/>
  <c r="W24" i="135"/>
  <c r="W25" i="135"/>
  <c r="W26" i="135"/>
  <c r="W27" i="135"/>
  <c r="C9" i="135"/>
  <c r="V13" i="135"/>
  <c r="V10" i="135"/>
  <c r="V11" i="135"/>
  <c r="V12" i="135"/>
  <c r="V14" i="135"/>
  <c r="V15" i="135"/>
  <c r="V16" i="135"/>
  <c r="V17" i="135"/>
  <c r="V18" i="135"/>
  <c r="V19" i="135"/>
  <c r="V20" i="135"/>
  <c r="V21" i="135"/>
  <c r="V22" i="135"/>
  <c r="V23" i="135"/>
  <c r="V24" i="135"/>
  <c r="V25" i="135"/>
  <c r="V26" i="135"/>
  <c r="V27" i="135"/>
  <c r="V28" i="135"/>
  <c r="V9" i="135"/>
  <c r="E10" i="135"/>
  <c r="F10" i="135"/>
  <c r="G10" i="135"/>
  <c r="H10" i="135"/>
  <c r="I10" i="135"/>
  <c r="L10" i="135"/>
  <c r="E11" i="135"/>
  <c r="F11" i="135"/>
  <c r="G11" i="135"/>
  <c r="H11" i="135"/>
  <c r="I11" i="135"/>
  <c r="L11" i="135"/>
  <c r="E12" i="135"/>
  <c r="F12" i="135"/>
  <c r="G12" i="135"/>
  <c r="H12" i="135"/>
  <c r="I12" i="135"/>
  <c r="L12" i="135"/>
  <c r="E13" i="135"/>
  <c r="F13" i="135"/>
  <c r="G13" i="135"/>
  <c r="H13" i="135"/>
  <c r="I13" i="135"/>
  <c r="L13" i="135"/>
  <c r="E14" i="135"/>
  <c r="F14" i="135"/>
  <c r="G14" i="135"/>
  <c r="H14" i="135"/>
  <c r="I14" i="135"/>
  <c r="L14" i="135"/>
  <c r="E15" i="135"/>
  <c r="F15" i="135"/>
  <c r="G15" i="135"/>
  <c r="H15" i="135"/>
  <c r="I15" i="135"/>
  <c r="L15" i="135"/>
  <c r="E16" i="135"/>
  <c r="F16" i="135"/>
  <c r="G16" i="135"/>
  <c r="H16" i="135"/>
  <c r="I16" i="135"/>
  <c r="L16" i="135"/>
  <c r="E17" i="135"/>
  <c r="F17" i="135"/>
  <c r="G17" i="135"/>
  <c r="H17" i="135"/>
  <c r="I17" i="135"/>
  <c r="L17" i="135"/>
  <c r="E18" i="135"/>
  <c r="F18" i="135"/>
  <c r="G18" i="135"/>
  <c r="H18" i="135"/>
  <c r="I18" i="135"/>
  <c r="L18" i="135"/>
  <c r="E19" i="135"/>
  <c r="F19" i="135"/>
  <c r="G19" i="135"/>
  <c r="H19" i="135"/>
  <c r="I19" i="135"/>
  <c r="L19" i="135"/>
  <c r="E20" i="135"/>
  <c r="F20" i="135"/>
  <c r="G20" i="135"/>
  <c r="H20" i="135"/>
  <c r="I20" i="135"/>
  <c r="L20" i="135"/>
  <c r="E21" i="135"/>
  <c r="F21" i="135"/>
  <c r="G21" i="135"/>
  <c r="H21" i="135"/>
  <c r="I21" i="135"/>
  <c r="L21" i="135"/>
  <c r="E22" i="135"/>
  <c r="F22" i="135"/>
  <c r="G22" i="135"/>
  <c r="H22" i="135"/>
  <c r="I22" i="135"/>
  <c r="L22" i="135"/>
  <c r="E23" i="135"/>
  <c r="F23" i="135"/>
  <c r="G23" i="135"/>
  <c r="H23" i="135"/>
  <c r="I23" i="135"/>
  <c r="L23" i="135"/>
  <c r="E24" i="135"/>
  <c r="F24" i="135"/>
  <c r="G24" i="135"/>
  <c r="H24" i="135"/>
  <c r="I24" i="135"/>
  <c r="L24" i="135"/>
  <c r="E25" i="135"/>
  <c r="F25" i="135"/>
  <c r="G25" i="135"/>
  <c r="H25" i="135"/>
  <c r="I25" i="135"/>
  <c r="L25" i="135"/>
  <c r="E26" i="135"/>
  <c r="F26" i="135"/>
  <c r="G26" i="135"/>
  <c r="H26" i="135"/>
  <c r="I26" i="135"/>
  <c r="L26" i="135"/>
  <c r="E27" i="135"/>
  <c r="F27" i="135"/>
  <c r="G27" i="135"/>
  <c r="H27" i="135"/>
  <c r="I27" i="135"/>
  <c r="L27" i="135"/>
  <c r="GF25" i="134"/>
  <c r="GH25" i="134" s="1"/>
  <c r="GC25" i="134"/>
  <c r="GE25" i="134" s="1"/>
  <c r="FZ25" i="134"/>
  <c r="GB25" i="134" s="1"/>
  <c r="FX25" i="134"/>
  <c r="FT25" i="134"/>
  <c r="FR25" i="134"/>
  <c r="FN25" i="134"/>
  <c r="DH25" i="134"/>
  <c r="DG25" i="134"/>
  <c r="DF25" i="134"/>
  <c r="DE25" i="134"/>
  <c r="DD25" i="134"/>
  <c r="DC25" i="134"/>
  <c r="DB25" i="134"/>
  <c r="DA25" i="134"/>
  <c r="CZ25" i="134"/>
  <c r="CY25" i="134"/>
  <c r="CX25" i="134"/>
  <c r="CW25" i="134"/>
  <c r="CV25" i="134"/>
  <c r="CU25" i="134"/>
  <c r="CT25" i="134"/>
  <c r="CS25" i="134"/>
  <c r="CR25" i="134"/>
  <c r="CQ25" i="134"/>
  <c r="CP25" i="134"/>
  <c r="CO25" i="134"/>
  <c r="CN25" i="134"/>
  <c r="CM25" i="134"/>
  <c r="CL25" i="134"/>
  <c r="CK25" i="134"/>
  <c r="CJ25" i="134"/>
  <c r="CI25" i="134"/>
  <c r="CH25" i="134"/>
  <c r="CG25" i="134"/>
  <c r="CF25" i="134"/>
  <c r="BI25" i="134"/>
  <c r="BH25" i="134"/>
  <c r="BG25" i="134"/>
  <c r="BB25" i="134"/>
  <c r="BA25" i="134"/>
  <c r="Q25" i="134" s="1"/>
  <c r="M27" i="135" s="1"/>
  <c r="AZ25" i="134"/>
  <c r="O25" i="134" s="1"/>
  <c r="R25" i="134" s="1"/>
  <c r="F25" i="134"/>
  <c r="E25" i="134"/>
  <c r="D25" i="134"/>
  <c r="C25" i="134"/>
  <c r="GF24" i="134"/>
  <c r="GH24" i="134" s="1"/>
  <c r="GC24" i="134"/>
  <c r="GE24" i="134" s="1"/>
  <c r="FZ24" i="134"/>
  <c r="GB24" i="134" s="1"/>
  <c r="FX24" i="134"/>
  <c r="FT24" i="134"/>
  <c r="FR24" i="134"/>
  <c r="FN24" i="134"/>
  <c r="DH24" i="134"/>
  <c r="DG24" i="134"/>
  <c r="DF24" i="134"/>
  <c r="DE24" i="134"/>
  <c r="DD24" i="134"/>
  <c r="DC24" i="134"/>
  <c r="DB24" i="134"/>
  <c r="DA24" i="134"/>
  <c r="CZ24" i="134"/>
  <c r="CY24" i="134"/>
  <c r="CX24" i="134"/>
  <c r="CW24" i="134"/>
  <c r="CV24" i="134"/>
  <c r="CU24" i="134"/>
  <c r="CT24" i="134"/>
  <c r="CS24" i="134"/>
  <c r="CR24" i="134"/>
  <c r="CQ24" i="134"/>
  <c r="CP24" i="134"/>
  <c r="CO24" i="134"/>
  <c r="CN24" i="134"/>
  <c r="CM24" i="134"/>
  <c r="CL24" i="134"/>
  <c r="CK24" i="134"/>
  <c r="CJ24" i="134"/>
  <c r="CI24" i="134"/>
  <c r="CH24" i="134"/>
  <c r="CG24" i="134"/>
  <c r="CF24" i="134"/>
  <c r="BI24" i="134"/>
  <c r="BH24" i="134"/>
  <c r="BG24" i="134"/>
  <c r="BB24" i="134"/>
  <c r="BA24" i="134"/>
  <c r="Q24" i="134" s="1"/>
  <c r="M26" i="135" s="1"/>
  <c r="AZ24" i="134"/>
  <c r="O24" i="134" s="1"/>
  <c r="R24" i="134" s="1"/>
  <c r="F24" i="134"/>
  <c r="E24" i="134"/>
  <c r="D24" i="134"/>
  <c r="C24" i="134"/>
  <c r="GF23" i="134"/>
  <c r="GH23" i="134" s="1"/>
  <c r="GC23" i="134"/>
  <c r="GE23" i="134" s="1"/>
  <c r="FZ23" i="134"/>
  <c r="GB23" i="134" s="1"/>
  <c r="FX23" i="134"/>
  <c r="FT23" i="134"/>
  <c r="FR23" i="134"/>
  <c r="FN23" i="134"/>
  <c r="DH23" i="134"/>
  <c r="DG23" i="134"/>
  <c r="DF23" i="134"/>
  <c r="DE23" i="134"/>
  <c r="DD23" i="134"/>
  <c r="DC23" i="134"/>
  <c r="DB23" i="134"/>
  <c r="DA23" i="134"/>
  <c r="CZ23" i="134"/>
  <c r="CY23" i="134"/>
  <c r="CX23" i="134"/>
  <c r="CW23" i="134"/>
  <c r="CV23" i="134"/>
  <c r="CU23" i="134"/>
  <c r="CT23" i="134"/>
  <c r="CS23" i="134"/>
  <c r="CR23" i="134"/>
  <c r="CQ23" i="134"/>
  <c r="CP23" i="134"/>
  <c r="CO23" i="134"/>
  <c r="CN23" i="134"/>
  <c r="CM23" i="134"/>
  <c r="CL23" i="134"/>
  <c r="CK23" i="134"/>
  <c r="CJ23" i="134"/>
  <c r="CI23" i="134"/>
  <c r="CH23" i="134"/>
  <c r="CG23" i="134"/>
  <c r="CF23" i="134"/>
  <c r="BI23" i="134"/>
  <c r="BH23" i="134"/>
  <c r="BG23" i="134"/>
  <c r="BB23" i="134"/>
  <c r="BA23" i="134"/>
  <c r="Q23" i="134" s="1"/>
  <c r="M25" i="135" s="1"/>
  <c r="AZ23" i="134"/>
  <c r="O23" i="134" s="1"/>
  <c r="R23" i="134" s="1"/>
  <c r="F23" i="134"/>
  <c r="E23" i="134"/>
  <c r="D23" i="134"/>
  <c r="C23" i="134"/>
  <c r="GF22" i="134"/>
  <c r="GH22" i="134" s="1"/>
  <c r="GC22" i="134"/>
  <c r="GE22" i="134" s="1"/>
  <c r="FZ22" i="134"/>
  <c r="GB22" i="134" s="1"/>
  <c r="FX22" i="134"/>
  <c r="FT22" i="134"/>
  <c r="FR22" i="134"/>
  <c r="FN22" i="134"/>
  <c r="DH22" i="134"/>
  <c r="DG22" i="134"/>
  <c r="DF22" i="134"/>
  <c r="DE22" i="134"/>
  <c r="DD22" i="134"/>
  <c r="DC22" i="134"/>
  <c r="DB22" i="134"/>
  <c r="DA22" i="134"/>
  <c r="CZ22" i="134"/>
  <c r="CY22" i="134"/>
  <c r="CX22" i="134"/>
  <c r="CW22" i="134"/>
  <c r="CV22" i="134"/>
  <c r="CU22" i="134"/>
  <c r="CT22" i="134"/>
  <c r="CS22" i="134"/>
  <c r="CR22" i="134"/>
  <c r="CQ22" i="134"/>
  <c r="CP22" i="134"/>
  <c r="CO22" i="134"/>
  <c r="CN22" i="134"/>
  <c r="CM22" i="134"/>
  <c r="CL22" i="134"/>
  <c r="CK22" i="134"/>
  <c r="CJ22" i="134"/>
  <c r="CI22" i="134"/>
  <c r="CH22" i="134"/>
  <c r="CG22" i="134"/>
  <c r="CF22" i="134"/>
  <c r="BI22" i="134"/>
  <c r="BH22" i="134"/>
  <c r="BG22" i="134"/>
  <c r="BB22" i="134"/>
  <c r="BA22" i="134"/>
  <c r="Q22" i="134" s="1"/>
  <c r="M24" i="135" s="1"/>
  <c r="AZ22" i="134"/>
  <c r="O22" i="134" s="1"/>
  <c r="R22" i="134" s="1"/>
  <c r="F22" i="134"/>
  <c r="E22" i="134"/>
  <c r="D22" i="134"/>
  <c r="C22" i="134"/>
  <c r="GF21" i="134"/>
  <c r="GH21" i="134" s="1"/>
  <c r="GC21" i="134"/>
  <c r="GE21" i="134" s="1"/>
  <c r="FZ21" i="134"/>
  <c r="GB21" i="134" s="1"/>
  <c r="FX21" i="134"/>
  <c r="FT21" i="134"/>
  <c r="FR21" i="134"/>
  <c r="FN21" i="134"/>
  <c r="DH21" i="134"/>
  <c r="DG21" i="134"/>
  <c r="DF21" i="134"/>
  <c r="DE21" i="134"/>
  <c r="DD21" i="134"/>
  <c r="DC21" i="134"/>
  <c r="DB21" i="134"/>
  <c r="DA21" i="134"/>
  <c r="CZ21" i="134"/>
  <c r="CY21" i="134"/>
  <c r="CX21" i="134"/>
  <c r="CW21" i="134"/>
  <c r="CV21" i="134"/>
  <c r="CU21" i="134"/>
  <c r="CT21" i="134"/>
  <c r="CS21" i="134"/>
  <c r="CR21" i="134"/>
  <c r="CQ21" i="134"/>
  <c r="CP21" i="134"/>
  <c r="CO21" i="134"/>
  <c r="CN21" i="134"/>
  <c r="CM21" i="134"/>
  <c r="CL21" i="134"/>
  <c r="CK21" i="134"/>
  <c r="CJ21" i="134"/>
  <c r="CI21" i="134"/>
  <c r="CH21" i="134"/>
  <c r="CG21" i="134"/>
  <c r="CF21" i="134"/>
  <c r="BI21" i="134"/>
  <c r="BH21" i="134"/>
  <c r="BG21" i="134"/>
  <c r="BB21" i="134"/>
  <c r="BA21" i="134"/>
  <c r="Q21" i="134" s="1"/>
  <c r="M23" i="135" s="1"/>
  <c r="AZ21" i="134"/>
  <c r="O21" i="134" s="1"/>
  <c r="R21" i="134" s="1"/>
  <c r="F21" i="134"/>
  <c r="E21" i="134"/>
  <c r="D21" i="134"/>
  <c r="C21" i="134"/>
  <c r="GF20" i="134"/>
  <c r="GH20" i="134" s="1"/>
  <c r="GC20" i="134"/>
  <c r="GE20" i="134" s="1"/>
  <c r="FZ20" i="134"/>
  <c r="GB20" i="134" s="1"/>
  <c r="FX20" i="134"/>
  <c r="FT20" i="134"/>
  <c r="FR20" i="134"/>
  <c r="FN20" i="134"/>
  <c r="DH20" i="134"/>
  <c r="DG20" i="134"/>
  <c r="DF20" i="134"/>
  <c r="DE20" i="134"/>
  <c r="DD20" i="134"/>
  <c r="DC20" i="134"/>
  <c r="DB20" i="134"/>
  <c r="DA20" i="134"/>
  <c r="CZ20" i="134"/>
  <c r="CY20" i="134"/>
  <c r="CX20" i="134"/>
  <c r="CW20" i="134"/>
  <c r="CV20" i="134"/>
  <c r="CU20" i="134"/>
  <c r="CT20" i="134"/>
  <c r="CS20" i="134"/>
  <c r="CR20" i="134"/>
  <c r="CQ20" i="134"/>
  <c r="CP20" i="134"/>
  <c r="CO20" i="134"/>
  <c r="CN20" i="134"/>
  <c r="CM20" i="134"/>
  <c r="CL20" i="134"/>
  <c r="CK20" i="134"/>
  <c r="CJ20" i="134"/>
  <c r="CI20" i="134"/>
  <c r="CH20" i="134"/>
  <c r="CG20" i="134"/>
  <c r="CF20" i="134"/>
  <c r="BI20" i="134"/>
  <c r="BH20" i="134"/>
  <c r="BG20" i="134"/>
  <c r="BB20" i="134"/>
  <c r="BA20" i="134"/>
  <c r="Q20" i="134" s="1"/>
  <c r="M22" i="135" s="1"/>
  <c r="AZ20" i="134"/>
  <c r="O20" i="134" s="1"/>
  <c r="R20" i="134" s="1"/>
  <c r="F20" i="134"/>
  <c r="E20" i="134"/>
  <c r="D20" i="134"/>
  <c r="C20" i="134"/>
  <c r="GF19" i="134"/>
  <c r="GH19" i="134" s="1"/>
  <c r="GC19" i="134"/>
  <c r="GE19" i="134" s="1"/>
  <c r="FZ19" i="134"/>
  <c r="GB19" i="134" s="1"/>
  <c r="FX19" i="134"/>
  <c r="FT19" i="134"/>
  <c r="FR19" i="134"/>
  <c r="FN19" i="134"/>
  <c r="DH19" i="134"/>
  <c r="DG19" i="134"/>
  <c r="DF19" i="134"/>
  <c r="DE19" i="134"/>
  <c r="DD19" i="134"/>
  <c r="DC19" i="134"/>
  <c r="DB19" i="134"/>
  <c r="DA19" i="134"/>
  <c r="CZ19" i="134"/>
  <c r="CY19" i="134"/>
  <c r="CX19" i="134"/>
  <c r="CW19" i="134"/>
  <c r="CV19" i="134"/>
  <c r="CU19" i="134"/>
  <c r="CT19" i="134"/>
  <c r="CS19" i="134"/>
  <c r="CR19" i="134"/>
  <c r="CQ19" i="134"/>
  <c r="CP19" i="134"/>
  <c r="CO19" i="134"/>
  <c r="CN19" i="134"/>
  <c r="CM19" i="134"/>
  <c r="CL19" i="134"/>
  <c r="CK19" i="134"/>
  <c r="CJ19" i="134"/>
  <c r="CI19" i="134"/>
  <c r="CH19" i="134"/>
  <c r="CG19" i="134"/>
  <c r="CF19" i="134"/>
  <c r="BI19" i="134"/>
  <c r="BH19" i="134"/>
  <c r="BG19" i="134"/>
  <c r="BB19" i="134"/>
  <c r="BA19" i="134"/>
  <c r="Q19" i="134" s="1"/>
  <c r="M21" i="135" s="1"/>
  <c r="AZ19" i="134"/>
  <c r="O19" i="134" s="1"/>
  <c r="R19" i="134" s="1"/>
  <c r="F19" i="134"/>
  <c r="E19" i="134"/>
  <c r="D19" i="134"/>
  <c r="C19" i="134"/>
  <c r="GF18" i="134"/>
  <c r="GH18" i="134" s="1"/>
  <c r="GC18" i="134"/>
  <c r="GE18" i="134" s="1"/>
  <c r="FZ18" i="134"/>
  <c r="GB18" i="134" s="1"/>
  <c r="FX18" i="134"/>
  <c r="FT18" i="134"/>
  <c r="FR18" i="134"/>
  <c r="FN18" i="134"/>
  <c r="DH18" i="134"/>
  <c r="DG18" i="134"/>
  <c r="DF18" i="134"/>
  <c r="DE18" i="134"/>
  <c r="DD18" i="134"/>
  <c r="DC18" i="134"/>
  <c r="DB18" i="134"/>
  <c r="DA18" i="134"/>
  <c r="CZ18" i="134"/>
  <c r="CY18" i="134"/>
  <c r="CX18" i="134"/>
  <c r="CW18" i="134"/>
  <c r="CV18" i="134"/>
  <c r="CU18" i="134"/>
  <c r="CT18" i="134"/>
  <c r="CS18" i="134"/>
  <c r="CR18" i="134"/>
  <c r="CQ18" i="134"/>
  <c r="CP18" i="134"/>
  <c r="CO18" i="134"/>
  <c r="CN18" i="134"/>
  <c r="CM18" i="134"/>
  <c r="CL18" i="134"/>
  <c r="CK18" i="134"/>
  <c r="CJ18" i="134"/>
  <c r="CI18" i="134"/>
  <c r="CH18" i="134"/>
  <c r="CG18" i="134"/>
  <c r="CF18" i="134"/>
  <c r="BI18" i="134"/>
  <c r="BH18" i="134"/>
  <c r="BG18" i="134"/>
  <c r="BB18" i="134"/>
  <c r="BA18" i="134"/>
  <c r="Q18" i="134" s="1"/>
  <c r="M20" i="135" s="1"/>
  <c r="AZ18" i="134"/>
  <c r="O18" i="134" s="1"/>
  <c r="R18" i="134" s="1"/>
  <c r="F18" i="134"/>
  <c r="E18" i="134"/>
  <c r="D18" i="134"/>
  <c r="C18" i="134"/>
  <c r="GF17" i="134"/>
  <c r="GH17" i="134" s="1"/>
  <c r="GC17" i="134"/>
  <c r="GE17" i="134" s="1"/>
  <c r="FZ17" i="134"/>
  <c r="GB17" i="134" s="1"/>
  <c r="FX17" i="134"/>
  <c r="FT17" i="134"/>
  <c r="FR17" i="134"/>
  <c r="FN17" i="134"/>
  <c r="DH17" i="134"/>
  <c r="DG17" i="134"/>
  <c r="DF17" i="134"/>
  <c r="DE17" i="134"/>
  <c r="DD17" i="134"/>
  <c r="DC17" i="134"/>
  <c r="DB17" i="134"/>
  <c r="DA17" i="134"/>
  <c r="CZ17" i="134"/>
  <c r="CY17" i="134"/>
  <c r="CX17" i="134"/>
  <c r="CW17" i="134"/>
  <c r="CV17" i="134"/>
  <c r="CU17" i="134"/>
  <c r="CT17" i="134"/>
  <c r="CS17" i="134"/>
  <c r="CR17" i="134"/>
  <c r="CQ17" i="134"/>
  <c r="CP17" i="134"/>
  <c r="CO17" i="134"/>
  <c r="CN17" i="134"/>
  <c r="CM17" i="134"/>
  <c r="CL17" i="134"/>
  <c r="CK17" i="134"/>
  <c r="CJ17" i="134"/>
  <c r="CI17" i="134"/>
  <c r="CH17" i="134"/>
  <c r="CG17" i="134"/>
  <c r="CF17" i="134"/>
  <c r="BI17" i="134"/>
  <c r="BH17" i="134"/>
  <c r="BG17" i="134"/>
  <c r="BB17" i="134"/>
  <c r="BA17" i="134"/>
  <c r="Q17" i="134" s="1"/>
  <c r="M19" i="135" s="1"/>
  <c r="AZ17" i="134"/>
  <c r="O17" i="134" s="1"/>
  <c r="R17" i="134" s="1"/>
  <c r="F17" i="134"/>
  <c r="E17" i="134"/>
  <c r="D17" i="134"/>
  <c r="C17" i="134"/>
  <c r="GF16" i="134"/>
  <c r="GH16" i="134" s="1"/>
  <c r="GC16" i="134"/>
  <c r="GE16" i="134" s="1"/>
  <c r="FZ16" i="134"/>
  <c r="GB16" i="134" s="1"/>
  <c r="FX16" i="134"/>
  <c r="FT16" i="134"/>
  <c r="FR16" i="134"/>
  <c r="FN16" i="134"/>
  <c r="DH16" i="134"/>
  <c r="DG16" i="134"/>
  <c r="DF16" i="134"/>
  <c r="DE16" i="134"/>
  <c r="DD16" i="134"/>
  <c r="DC16" i="134"/>
  <c r="DB16" i="134"/>
  <c r="DA16" i="134"/>
  <c r="CZ16" i="134"/>
  <c r="CY16" i="134"/>
  <c r="CX16" i="134"/>
  <c r="CW16" i="134"/>
  <c r="CV16" i="134"/>
  <c r="CU16" i="134"/>
  <c r="CT16" i="134"/>
  <c r="CS16" i="134"/>
  <c r="CR16" i="134"/>
  <c r="CQ16" i="134"/>
  <c r="CP16" i="134"/>
  <c r="CO16" i="134"/>
  <c r="CN16" i="134"/>
  <c r="CM16" i="134"/>
  <c r="CL16" i="134"/>
  <c r="CK16" i="134"/>
  <c r="CJ16" i="134"/>
  <c r="CI16" i="134"/>
  <c r="CH16" i="134"/>
  <c r="CG16" i="134"/>
  <c r="CF16" i="134"/>
  <c r="BI16" i="134"/>
  <c r="BH16" i="134"/>
  <c r="BG16" i="134"/>
  <c r="BB16" i="134"/>
  <c r="BA16" i="134"/>
  <c r="Q16" i="134" s="1"/>
  <c r="M18" i="135" s="1"/>
  <c r="AZ16" i="134"/>
  <c r="O16" i="134" s="1"/>
  <c r="R16" i="134" s="1"/>
  <c r="F16" i="134"/>
  <c r="E16" i="134"/>
  <c r="D16" i="134"/>
  <c r="C16" i="134"/>
  <c r="GF15" i="134"/>
  <c r="GH15" i="134" s="1"/>
  <c r="GC15" i="134"/>
  <c r="GE15" i="134" s="1"/>
  <c r="FZ15" i="134"/>
  <c r="GB15" i="134" s="1"/>
  <c r="FX15" i="134"/>
  <c r="FT15" i="134"/>
  <c r="FR15" i="134"/>
  <c r="FN15" i="134"/>
  <c r="DH15" i="134"/>
  <c r="DG15" i="134"/>
  <c r="DF15" i="134"/>
  <c r="DE15" i="134"/>
  <c r="DD15" i="134"/>
  <c r="DC15" i="134"/>
  <c r="DB15" i="134"/>
  <c r="DA15" i="134"/>
  <c r="CZ15" i="134"/>
  <c r="CY15" i="134"/>
  <c r="CX15" i="134"/>
  <c r="CW15" i="134"/>
  <c r="CV15" i="134"/>
  <c r="CU15" i="134"/>
  <c r="CT15" i="134"/>
  <c r="CS15" i="134"/>
  <c r="CR15" i="134"/>
  <c r="CQ15" i="134"/>
  <c r="CP15" i="134"/>
  <c r="CO15" i="134"/>
  <c r="CN15" i="134"/>
  <c r="CM15" i="134"/>
  <c r="CL15" i="134"/>
  <c r="CK15" i="134"/>
  <c r="CJ15" i="134"/>
  <c r="CI15" i="134"/>
  <c r="CH15" i="134"/>
  <c r="CG15" i="134"/>
  <c r="CF15" i="134"/>
  <c r="BI15" i="134"/>
  <c r="BH15" i="134"/>
  <c r="BG15" i="134"/>
  <c r="BB15" i="134"/>
  <c r="BA15" i="134"/>
  <c r="Q15" i="134" s="1"/>
  <c r="M17" i="135" s="1"/>
  <c r="AZ15" i="134"/>
  <c r="O15" i="134" s="1"/>
  <c r="R15" i="134" s="1"/>
  <c r="F15" i="134"/>
  <c r="E15" i="134"/>
  <c r="D15" i="134"/>
  <c r="C15" i="134"/>
  <c r="GF14" i="134"/>
  <c r="GH14" i="134" s="1"/>
  <c r="GC14" i="134"/>
  <c r="GE14" i="134" s="1"/>
  <c r="FZ14" i="134"/>
  <c r="GB14" i="134" s="1"/>
  <c r="FX14" i="134"/>
  <c r="FT14" i="134"/>
  <c r="FR14" i="134"/>
  <c r="FN14" i="134"/>
  <c r="DH14" i="134"/>
  <c r="DG14" i="134"/>
  <c r="DF14" i="134"/>
  <c r="DE14" i="134"/>
  <c r="DD14" i="134"/>
  <c r="DC14" i="134"/>
  <c r="DB14" i="134"/>
  <c r="DA14" i="134"/>
  <c r="CZ14" i="134"/>
  <c r="CY14" i="134"/>
  <c r="CX14" i="134"/>
  <c r="CW14" i="134"/>
  <c r="CV14" i="134"/>
  <c r="CU14" i="134"/>
  <c r="CT14" i="134"/>
  <c r="CS14" i="134"/>
  <c r="CR14" i="134"/>
  <c r="CQ14" i="134"/>
  <c r="CP14" i="134"/>
  <c r="CO14" i="134"/>
  <c r="CN14" i="134"/>
  <c r="CM14" i="134"/>
  <c r="CL14" i="134"/>
  <c r="CK14" i="134"/>
  <c r="CJ14" i="134"/>
  <c r="CI14" i="134"/>
  <c r="CH14" i="134"/>
  <c r="CG14" i="134"/>
  <c r="CF14" i="134"/>
  <c r="BI14" i="134"/>
  <c r="BH14" i="134"/>
  <c r="BG14" i="134"/>
  <c r="BB14" i="134"/>
  <c r="BA14" i="134"/>
  <c r="Q14" i="134" s="1"/>
  <c r="M16" i="135" s="1"/>
  <c r="AZ14" i="134"/>
  <c r="O14" i="134" s="1"/>
  <c r="R14" i="134" s="1"/>
  <c r="F14" i="134"/>
  <c r="E14" i="134"/>
  <c r="D14" i="134"/>
  <c r="C14" i="134"/>
  <c r="GF13" i="134"/>
  <c r="GH13" i="134" s="1"/>
  <c r="GC13" i="134"/>
  <c r="GE13" i="134" s="1"/>
  <c r="FZ13" i="134"/>
  <c r="GB13" i="134" s="1"/>
  <c r="FX13" i="134"/>
  <c r="FT13" i="134"/>
  <c r="FR13" i="134"/>
  <c r="FN13" i="134"/>
  <c r="DH13" i="134"/>
  <c r="DG13" i="134"/>
  <c r="DF13" i="134"/>
  <c r="DE13" i="134"/>
  <c r="DD13" i="134"/>
  <c r="DC13" i="134"/>
  <c r="DB13" i="134"/>
  <c r="DA13" i="134"/>
  <c r="CZ13" i="134"/>
  <c r="CY13" i="134"/>
  <c r="CX13" i="134"/>
  <c r="CW13" i="134"/>
  <c r="CV13" i="134"/>
  <c r="CU13" i="134"/>
  <c r="CT13" i="134"/>
  <c r="CS13" i="134"/>
  <c r="CR13" i="134"/>
  <c r="CQ13" i="134"/>
  <c r="CP13" i="134"/>
  <c r="CO13" i="134"/>
  <c r="CN13" i="134"/>
  <c r="CM13" i="134"/>
  <c r="CL13" i="134"/>
  <c r="CK13" i="134"/>
  <c r="CJ13" i="134"/>
  <c r="CI13" i="134"/>
  <c r="CH13" i="134"/>
  <c r="CG13" i="134"/>
  <c r="CF13" i="134"/>
  <c r="BI13" i="134"/>
  <c r="BH13" i="134"/>
  <c r="BG13" i="134"/>
  <c r="BB13" i="134"/>
  <c r="BA13" i="134"/>
  <c r="Q13" i="134" s="1"/>
  <c r="M15" i="135" s="1"/>
  <c r="AZ13" i="134"/>
  <c r="O13" i="134" s="1"/>
  <c r="R13" i="134" s="1"/>
  <c r="F13" i="134"/>
  <c r="E13" i="134"/>
  <c r="D13" i="134"/>
  <c r="C13" i="134"/>
  <c r="GF12" i="134"/>
  <c r="GH12" i="134" s="1"/>
  <c r="GC12" i="134"/>
  <c r="GE12" i="134" s="1"/>
  <c r="FZ12" i="134"/>
  <c r="GB12" i="134" s="1"/>
  <c r="FX12" i="134"/>
  <c r="FT12" i="134"/>
  <c r="FR12" i="134"/>
  <c r="FN12" i="134"/>
  <c r="DH12" i="134"/>
  <c r="DG12" i="134"/>
  <c r="DF12" i="134"/>
  <c r="DE12" i="134"/>
  <c r="DD12" i="134"/>
  <c r="DC12" i="134"/>
  <c r="DB12" i="134"/>
  <c r="DA12" i="134"/>
  <c r="CZ12" i="134"/>
  <c r="CY12" i="134"/>
  <c r="CX12" i="134"/>
  <c r="CW12" i="134"/>
  <c r="CV12" i="134"/>
  <c r="CU12" i="134"/>
  <c r="CT12" i="134"/>
  <c r="CS12" i="134"/>
  <c r="CR12" i="134"/>
  <c r="CQ12" i="134"/>
  <c r="CP12" i="134"/>
  <c r="CO12" i="134"/>
  <c r="CN12" i="134"/>
  <c r="CM12" i="134"/>
  <c r="CL12" i="134"/>
  <c r="CK12" i="134"/>
  <c r="CJ12" i="134"/>
  <c r="CI12" i="134"/>
  <c r="CH12" i="134"/>
  <c r="CG12" i="134"/>
  <c r="CF12" i="134"/>
  <c r="BI12" i="134"/>
  <c r="BH12" i="134"/>
  <c r="BG12" i="134"/>
  <c r="BB12" i="134"/>
  <c r="BA12" i="134"/>
  <c r="Q12" i="134" s="1"/>
  <c r="M14" i="135" s="1"/>
  <c r="AZ12" i="134"/>
  <c r="O12" i="134" s="1"/>
  <c r="R12" i="134" s="1"/>
  <c r="F12" i="134"/>
  <c r="E12" i="134"/>
  <c r="D12" i="134"/>
  <c r="C12" i="134"/>
  <c r="GF11" i="134"/>
  <c r="GH11" i="134" s="1"/>
  <c r="GC11" i="134"/>
  <c r="GE11" i="134" s="1"/>
  <c r="FZ11" i="134"/>
  <c r="GB11" i="134" s="1"/>
  <c r="FX11" i="134"/>
  <c r="FT11" i="134"/>
  <c r="FR11" i="134"/>
  <c r="FN11" i="134"/>
  <c r="DH11" i="134"/>
  <c r="DG11" i="134"/>
  <c r="DF11" i="134"/>
  <c r="DE11" i="134"/>
  <c r="DD11" i="134"/>
  <c r="DC11" i="134"/>
  <c r="DB11" i="134"/>
  <c r="DA11" i="134"/>
  <c r="CZ11" i="134"/>
  <c r="CY11" i="134"/>
  <c r="CX11" i="134"/>
  <c r="CW11" i="134"/>
  <c r="CV11" i="134"/>
  <c r="CU11" i="134"/>
  <c r="CT11" i="134"/>
  <c r="CS11" i="134"/>
  <c r="CR11" i="134"/>
  <c r="CQ11" i="134"/>
  <c r="CP11" i="134"/>
  <c r="CO11" i="134"/>
  <c r="CN11" i="134"/>
  <c r="CM11" i="134"/>
  <c r="CL11" i="134"/>
  <c r="CK11" i="134"/>
  <c r="CJ11" i="134"/>
  <c r="CI11" i="134"/>
  <c r="CH11" i="134"/>
  <c r="CG11" i="134"/>
  <c r="CF11" i="134"/>
  <c r="BI11" i="134"/>
  <c r="BH11" i="134"/>
  <c r="BG11" i="134"/>
  <c r="BB11" i="134"/>
  <c r="BA11" i="134"/>
  <c r="Q11" i="134" s="1"/>
  <c r="M13" i="135" s="1"/>
  <c r="AZ11" i="134"/>
  <c r="O11" i="134" s="1"/>
  <c r="R11" i="134" s="1"/>
  <c r="F11" i="134"/>
  <c r="E11" i="134"/>
  <c r="D11" i="134"/>
  <c r="C11" i="134"/>
  <c r="GF10" i="134"/>
  <c r="GH10" i="134" s="1"/>
  <c r="GC10" i="134"/>
  <c r="GE10" i="134" s="1"/>
  <c r="FZ10" i="134"/>
  <c r="GB10" i="134" s="1"/>
  <c r="FX10" i="134"/>
  <c r="FT10" i="134"/>
  <c r="FR10" i="134"/>
  <c r="FN10" i="134"/>
  <c r="DH10" i="134"/>
  <c r="DG10" i="134"/>
  <c r="DF10" i="134"/>
  <c r="DE10" i="134"/>
  <c r="DD10" i="134"/>
  <c r="DC10" i="134"/>
  <c r="DB10" i="134"/>
  <c r="DA10" i="134"/>
  <c r="CZ10" i="134"/>
  <c r="CY10" i="134"/>
  <c r="CX10" i="134"/>
  <c r="CW10" i="134"/>
  <c r="CV10" i="134"/>
  <c r="CU10" i="134"/>
  <c r="CT10" i="134"/>
  <c r="CS10" i="134"/>
  <c r="CR10" i="134"/>
  <c r="CQ10" i="134"/>
  <c r="CP10" i="134"/>
  <c r="CO10" i="134"/>
  <c r="CN10" i="134"/>
  <c r="CM10" i="134"/>
  <c r="CL10" i="134"/>
  <c r="CK10" i="134"/>
  <c r="CJ10" i="134"/>
  <c r="CI10" i="134"/>
  <c r="CH10" i="134"/>
  <c r="CG10" i="134"/>
  <c r="CF10" i="134"/>
  <c r="BI10" i="134"/>
  <c r="BH10" i="134"/>
  <c r="BG10" i="134"/>
  <c r="BB10" i="134"/>
  <c r="BA10" i="134"/>
  <c r="Q10" i="134" s="1"/>
  <c r="M12" i="135" s="1"/>
  <c r="AZ10" i="134"/>
  <c r="O10" i="134" s="1"/>
  <c r="R10" i="134" s="1"/>
  <c r="F10" i="134"/>
  <c r="E10" i="134"/>
  <c r="D10" i="134"/>
  <c r="C10" i="134"/>
  <c r="GF9" i="134"/>
  <c r="GH9" i="134" s="1"/>
  <c r="GC9" i="134"/>
  <c r="GE9" i="134" s="1"/>
  <c r="FZ9" i="134"/>
  <c r="GB9" i="134" s="1"/>
  <c r="FX9" i="134"/>
  <c r="FT9" i="134"/>
  <c r="FR9" i="134"/>
  <c r="FN9" i="134"/>
  <c r="DH9" i="134"/>
  <c r="DG9" i="134"/>
  <c r="DF9" i="134"/>
  <c r="DE9" i="134"/>
  <c r="DD9" i="134"/>
  <c r="DC9" i="134"/>
  <c r="DB9" i="134"/>
  <c r="DA9" i="134"/>
  <c r="CZ9" i="134"/>
  <c r="CY9" i="134"/>
  <c r="CX9" i="134"/>
  <c r="CW9" i="134"/>
  <c r="CV9" i="134"/>
  <c r="CU9" i="134"/>
  <c r="CT9" i="134"/>
  <c r="CS9" i="134"/>
  <c r="CR9" i="134"/>
  <c r="CQ9" i="134"/>
  <c r="CP9" i="134"/>
  <c r="CO9" i="134"/>
  <c r="CN9" i="134"/>
  <c r="CM9" i="134"/>
  <c r="CL9" i="134"/>
  <c r="CK9" i="134"/>
  <c r="CJ9" i="134"/>
  <c r="CI9" i="134"/>
  <c r="CH9" i="134"/>
  <c r="CG9" i="134"/>
  <c r="CF9" i="134"/>
  <c r="BI9" i="134"/>
  <c r="BH9" i="134"/>
  <c r="BG9" i="134"/>
  <c r="BB9" i="134"/>
  <c r="BA9" i="134"/>
  <c r="Q9" i="134" s="1"/>
  <c r="M11" i="135" s="1"/>
  <c r="AZ9" i="134"/>
  <c r="O9" i="134" s="1"/>
  <c r="R9" i="134" s="1"/>
  <c r="F9" i="134"/>
  <c r="E9" i="134"/>
  <c r="D9" i="134"/>
  <c r="C9" i="134"/>
  <c r="GF8" i="134"/>
  <c r="GH8" i="134" s="1"/>
  <c r="GC8" i="134"/>
  <c r="GE8" i="134" s="1"/>
  <c r="FZ8" i="134"/>
  <c r="GB8" i="134" s="1"/>
  <c r="FX8" i="134"/>
  <c r="FT8" i="134"/>
  <c r="FR8" i="134"/>
  <c r="FN8" i="134"/>
  <c r="DH8" i="134"/>
  <c r="DG8" i="134"/>
  <c r="DF8" i="134"/>
  <c r="DE8" i="134"/>
  <c r="DD8" i="134"/>
  <c r="DC8" i="134"/>
  <c r="DB8" i="134"/>
  <c r="DA8" i="134"/>
  <c r="CZ8" i="134"/>
  <c r="CY8" i="134"/>
  <c r="CX8" i="134"/>
  <c r="CW8" i="134"/>
  <c r="CV8" i="134"/>
  <c r="CU8" i="134"/>
  <c r="CT8" i="134"/>
  <c r="CS8" i="134"/>
  <c r="CR8" i="134"/>
  <c r="CQ8" i="134"/>
  <c r="CP8" i="134"/>
  <c r="CO8" i="134"/>
  <c r="CN8" i="134"/>
  <c r="CM8" i="134"/>
  <c r="CL8" i="134"/>
  <c r="CK8" i="134"/>
  <c r="CJ8" i="134"/>
  <c r="CI8" i="134"/>
  <c r="CH8" i="134"/>
  <c r="CG8" i="134"/>
  <c r="CF8" i="134"/>
  <c r="BI8" i="134"/>
  <c r="BH8" i="134"/>
  <c r="BG8" i="134"/>
  <c r="BB8" i="134"/>
  <c r="BA8" i="134"/>
  <c r="Q8" i="134" s="1"/>
  <c r="M10" i="135" s="1"/>
  <c r="AZ8" i="134"/>
  <c r="O8" i="134" s="1"/>
  <c r="R8" i="134" s="1"/>
  <c r="F8" i="134"/>
  <c r="E8" i="134"/>
  <c r="D8" i="134"/>
  <c r="C8" i="134"/>
  <c r="FL25" i="134" l="1"/>
  <c r="FL11" i="134"/>
  <c r="FL19" i="134"/>
  <c r="FL9" i="134"/>
  <c r="FY13" i="134"/>
  <c r="FL17" i="134"/>
  <c r="FY21" i="134"/>
  <c r="FL16" i="134"/>
  <c r="FL24" i="134"/>
  <c r="FL15" i="134"/>
  <c r="FL23" i="134"/>
  <c r="FY9" i="134"/>
  <c r="FL13" i="134"/>
  <c r="FY17" i="134"/>
  <c r="FL21" i="134"/>
  <c r="FY25" i="134"/>
  <c r="FY8" i="134"/>
  <c r="FL12" i="134"/>
  <c r="FY16" i="134"/>
  <c r="FL20" i="134"/>
  <c r="FY24" i="134"/>
  <c r="FL10" i="134"/>
  <c r="FY15" i="134"/>
  <c r="FY23" i="134"/>
  <c r="FY14" i="134"/>
  <c r="FL18" i="134"/>
  <c r="FY22" i="134"/>
  <c r="FL8" i="134"/>
  <c r="FY12" i="134"/>
  <c r="FY20" i="134"/>
  <c r="FY11" i="134"/>
  <c r="FY19" i="134"/>
  <c r="FY10" i="134"/>
  <c r="FL14" i="134"/>
  <c r="FY18" i="134"/>
  <c r="FL22" i="134"/>
  <c r="K18" i="135"/>
  <c r="K20" i="135"/>
  <c r="K26" i="135"/>
  <c r="K12" i="135"/>
  <c r="K27" i="135"/>
  <c r="K19" i="135"/>
  <c r="K11" i="135"/>
  <c r="K10" i="135"/>
  <c r="K25" i="135"/>
  <c r="K17" i="135"/>
  <c r="K24" i="135"/>
  <c r="K16" i="135"/>
  <c r="K23" i="135"/>
  <c r="K15" i="135"/>
  <c r="K22" i="135"/>
  <c r="K14" i="135"/>
  <c r="K21" i="135"/>
  <c r="K13" i="135"/>
  <c r="S28" i="135" l="1"/>
  <c r="R28" i="135"/>
  <c r="P28" i="135" l="1"/>
  <c r="Q28" i="135"/>
  <c r="E28" i="135"/>
  <c r="F28" i="135"/>
  <c r="G28" i="135"/>
  <c r="H28" i="135"/>
  <c r="I28" i="135"/>
  <c r="K28" i="135"/>
  <c r="L28" i="135"/>
  <c r="M28" i="135"/>
  <c r="E9" i="135"/>
  <c r="F9" i="135"/>
  <c r="G9" i="135"/>
  <c r="H9" i="135"/>
  <c r="I9" i="135"/>
  <c r="L9" i="135"/>
  <c r="O28" i="135" l="1"/>
  <c r="FS5" i="134"/>
  <c r="C7" i="134"/>
  <c r="AW8" i="127"/>
  <c r="AU7" i="127"/>
  <c r="AT7" i="127"/>
  <c r="AP7" i="127"/>
  <c r="R7" i="127"/>
  <c r="AW7" i="127" l="1"/>
  <c r="AW9" i="127" s="1"/>
  <c r="F7" i="127"/>
  <c r="E7" i="127"/>
  <c r="D7" i="127"/>
  <c r="C7" i="127"/>
  <c r="C11" i="64"/>
  <c r="C10" i="64"/>
  <c r="C9" i="64"/>
  <c r="FX7" i="134" l="1"/>
  <c r="FT7" i="134"/>
  <c r="FR7" i="134"/>
  <c r="FZ7" i="134"/>
  <c r="AZ7" i="134" l="1"/>
  <c r="O7" i="134" s="1"/>
  <c r="R7" i="134" l="1"/>
  <c r="K9" i="135"/>
  <c r="FM5" i="134"/>
  <c r="FY6" i="134"/>
  <c r="FN7" i="134"/>
  <c r="FL7" i="134" s="1"/>
  <c r="GH6" i="134"/>
  <c r="GE6" i="134"/>
  <c r="GB6" i="134"/>
  <c r="FX6" i="134"/>
  <c r="FT6" i="134"/>
  <c r="FR6" i="134"/>
  <c r="FP6" i="134"/>
  <c r="FN6" i="134"/>
  <c r="FL6" i="134"/>
  <c r="GG6" i="134"/>
  <c r="GD6" i="134"/>
  <c r="GA6" i="134"/>
  <c r="GF7" i="134"/>
  <c r="GH7" i="134" s="1"/>
  <c r="GC7" i="134"/>
  <c r="GE7" i="134" s="1"/>
  <c r="GB7" i="134"/>
  <c r="FO5" i="134"/>
  <c r="FQ5" i="134"/>
  <c r="GF6" i="134"/>
  <c r="FS6" i="134"/>
  <c r="FQ6" i="134"/>
  <c r="FO6" i="134"/>
  <c r="FY7" i="134" l="1"/>
  <c r="AL31" i="129" s="1"/>
  <c r="AK31" i="129"/>
  <c r="FH6" i="134"/>
  <c r="AF115" i="129" s="1"/>
  <c r="FG6" i="134"/>
  <c r="AA115" i="129" s="1"/>
  <c r="FF6" i="134"/>
  <c r="Y115" i="129" s="1"/>
  <c r="FE6" i="134"/>
  <c r="J115" i="129" s="1"/>
  <c r="FD6" i="134"/>
  <c r="AF114" i="129" s="1"/>
  <c r="FC6" i="134"/>
  <c r="AA114" i="129" s="1"/>
  <c r="FB6" i="134"/>
  <c r="Y114" i="129" s="1"/>
  <c r="FA6" i="134"/>
  <c r="J114" i="129" s="1"/>
  <c r="FW6" i="134"/>
  <c r="FM6" i="134"/>
  <c r="EZ6" i="134"/>
  <c r="AF113" i="129" s="1"/>
  <c r="EY6" i="134"/>
  <c r="AA113" i="129" s="1"/>
  <c r="EX6" i="134"/>
  <c r="Y113" i="129" s="1"/>
  <c r="EW6" i="134"/>
  <c r="J113" i="129" s="1"/>
  <c r="EV6" i="134"/>
  <c r="AF112" i="129" s="1"/>
  <c r="EU6" i="134"/>
  <c r="AA112" i="129" s="1"/>
  <c r="ET6" i="134"/>
  <c r="Y112" i="129" s="1"/>
  <c r="ES6" i="134"/>
  <c r="J112" i="129" s="1"/>
  <c r="C31" i="129" l="1"/>
  <c r="GC6" i="134"/>
  <c r="FZ6" i="134"/>
  <c r="ER6" i="134"/>
  <c r="AF111" i="129" s="1"/>
  <c r="EQ6" i="134"/>
  <c r="AA111" i="129" s="1"/>
  <c r="EP6" i="134"/>
  <c r="Y111" i="129" s="1"/>
  <c r="EO6" i="134"/>
  <c r="J111" i="129" s="1"/>
  <c r="EN6" i="134"/>
  <c r="AF110" i="129" s="1"/>
  <c r="EM6" i="134"/>
  <c r="AA110" i="129" s="1"/>
  <c r="EL6" i="134"/>
  <c r="EK6" i="134"/>
  <c r="EJ6" i="134"/>
  <c r="AF109" i="129" s="1"/>
  <c r="EI6" i="134"/>
  <c r="AA109" i="129" s="1"/>
  <c r="EH6" i="134"/>
  <c r="EG6" i="134"/>
  <c r="EF6" i="134"/>
  <c r="AF108" i="129" s="1"/>
  <c r="EE6" i="134"/>
  <c r="AA108" i="129" s="1"/>
  <c r="ED6" i="134"/>
  <c r="EC6" i="134"/>
  <c r="DT6" i="134"/>
  <c r="AF104" i="129" s="1"/>
  <c r="DS6" i="134"/>
  <c r="AA104" i="129" s="1"/>
  <c r="DR6" i="134"/>
  <c r="Y104" i="129" s="1"/>
  <c r="DQ6" i="134"/>
  <c r="J104" i="129" s="1"/>
  <c r="DX6" i="134"/>
  <c r="AF105" i="129" s="1"/>
  <c r="DW6" i="134"/>
  <c r="AA105" i="129" s="1"/>
  <c r="DV6" i="134"/>
  <c r="Y105" i="129" s="1"/>
  <c r="DU6" i="134"/>
  <c r="J105" i="129" s="1"/>
  <c r="DP6" i="134" l="1"/>
  <c r="AF103" i="129" s="1"/>
  <c r="DO6" i="134"/>
  <c r="AA103" i="129" s="1"/>
  <c r="DN6" i="134"/>
  <c r="Y103" i="129" s="1"/>
  <c r="DM6" i="134"/>
  <c r="J103" i="129" s="1"/>
  <c r="EB6" i="134"/>
  <c r="AF106" i="129" s="1"/>
  <c r="EA6" i="134"/>
  <c r="AA106" i="129" s="1"/>
  <c r="DZ6" i="134"/>
  <c r="Y106" i="129" s="1"/>
  <c r="DY6" i="134"/>
  <c r="J106" i="129" s="1"/>
  <c r="DH7" i="134"/>
  <c r="DG7" i="134"/>
  <c r="DF7" i="134"/>
  <c r="DE7" i="134"/>
  <c r="DD7" i="134"/>
  <c r="DC7" i="134"/>
  <c r="DB7" i="134"/>
  <c r="DA7" i="134"/>
  <c r="CZ7" i="134"/>
  <c r="CY7" i="134"/>
  <c r="CX7" i="134"/>
  <c r="CW7" i="134"/>
  <c r="CV7" i="134"/>
  <c r="CU7" i="134"/>
  <c r="CT7" i="134"/>
  <c r="CS7" i="134"/>
  <c r="CR7" i="134"/>
  <c r="CQ7" i="134"/>
  <c r="CP7" i="134"/>
  <c r="CO7" i="134"/>
  <c r="CN7" i="134"/>
  <c r="CM7" i="134"/>
  <c r="CL7" i="134"/>
  <c r="CK7" i="134"/>
  <c r="CJ7" i="134"/>
  <c r="CI7" i="134"/>
  <c r="CH7" i="134"/>
  <c r="CG7" i="134"/>
  <c r="CF7" i="134"/>
  <c r="BV7" i="127"/>
  <c r="BU7" i="127"/>
  <c r="BW7" i="127"/>
  <c r="BX7" i="127"/>
  <c r="BY7" i="127"/>
  <c r="BZ7" i="127"/>
  <c r="CA7" i="127"/>
  <c r="CB7" i="127"/>
  <c r="BT7" i="127"/>
  <c r="BA7" i="127"/>
  <c r="BB7" i="127"/>
  <c r="BC7" i="127"/>
  <c r="BD7" i="127"/>
  <c r="BE7" i="127"/>
  <c r="BF7" i="127"/>
  <c r="BG7" i="127"/>
  <c r="BH7" i="127"/>
  <c r="BI7" i="127"/>
  <c r="BJ7" i="127"/>
  <c r="BK7" i="127"/>
  <c r="BL7" i="127"/>
  <c r="BM7" i="127"/>
  <c r="BN7" i="127"/>
  <c r="BO7" i="127"/>
  <c r="BP7" i="127"/>
  <c r="BQ7" i="127"/>
  <c r="BR7" i="127"/>
  <c r="BS7" i="127"/>
  <c r="AZ7" i="127"/>
  <c r="BB7" i="134"/>
  <c r="BB6" i="134"/>
  <c r="BA6" i="134"/>
  <c r="AZ6" i="134"/>
  <c r="AY6" i="134"/>
  <c r="AX6" i="134"/>
  <c r="AO29" i="129" s="1"/>
  <c r="AW6" i="134"/>
  <c r="AV6" i="134"/>
  <c r="AU6" i="134"/>
  <c r="AN29" i="129" s="1"/>
  <c r="AT6" i="134"/>
  <c r="AS6" i="134"/>
  <c r="AR6" i="134"/>
  <c r="AM29" i="129" s="1"/>
  <c r="AQ6" i="134"/>
  <c r="AP6" i="134"/>
  <c r="AO6" i="134"/>
  <c r="AL29" i="129" s="1"/>
  <c r="AN6" i="134"/>
  <c r="AM6" i="134"/>
  <c r="AL6" i="134"/>
  <c r="AK29" i="129" s="1"/>
  <c r="AK6" i="134"/>
  <c r="AJ6" i="134"/>
  <c r="AI6" i="134"/>
  <c r="AP25" i="129" s="1"/>
  <c r="AH6" i="134"/>
  <c r="AG6" i="134"/>
  <c r="AF6" i="134"/>
  <c r="AO25" i="129" s="1"/>
  <c r="AE6" i="134"/>
  <c r="AD6" i="134"/>
  <c r="AC6" i="134"/>
  <c r="AN25" i="129" s="1"/>
  <c r="AB6" i="134"/>
  <c r="AA6" i="134"/>
  <c r="Z6" i="134"/>
  <c r="AM25" i="129" s="1"/>
  <c r="Y6" i="134"/>
  <c r="X6" i="134"/>
  <c r="W6" i="134"/>
  <c r="AL25" i="129" s="1"/>
  <c r="V6" i="134"/>
  <c r="U6" i="134"/>
  <c r="T6" i="134"/>
  <c r="AK25" i="129" s="1"/>
  <c r="S6" i="134"/>
  <c r="CB6" i="134"/>
  <c r="J75" i="129" s="1"/>
  <c r="CA6" i="134"/>
  <c r="E75" i="129" s="1"/>
  <c r="BZ6" i="134"/>
  <c r="J71" i="129" s="1"/>
  <c r="BY6" i="134"/>
  <c r="E71" i="129" s="1"/>
  <c r="BX6" i="134"/>
  <c r="J67" i="129" s="1"/>
  <c r="BW6" i="134"/>
  <c r="E67" i="129" s="1"/>
  <c r="BV6" i="134"/>
  <c r="J63" i="129" s="1"/>
  <c r="BU6" i="134"/>
  <c r="E63" i="129" s="1"/>
  <c r="BT6" i="134"/>
  <c r="J59" i="129" s="1"/>
  <c r="BS6" i="134"/>
  <c r="E59" i="129" s="1"/>
  <c r="BR6" i="134"/>
  <c r="J55" i="129" s="1"/>
  <c r="BQ6" i="134"/>
  <c r="E55" i="129" s="1"/>
  <c r="BP6" i="134"/>
  <c r="J51" i="129" s="1"/>
  <c r="BO6" i="134"/>
  <c r="E51" i="129" s="1"/>
  <c r="BN6" i="134"/>
  <c r="J47" i="129" s="1"/>
  <c r="BM6" i="134"/>
  <c r="E47" i="129" s="1"/>
  <c r="P6" i="127"/>
  <c r="P6" i="134"/>
  <c r="AL19" i="128"/>
  <c r="W19" i="128" s="1"/>
  <c r="AM19" i="128"/>
  <c r="AF19" i="128" s="1"/>
  <c r="R6" i="127"/>
  <c r="AL26" i="129" l="1"/>
  <c r="L26" i="129" s="1"/>
  <c r="AO26" i="129"/>
  <c r="AA26" i="129" s="1"/>
  <c r="AP24" i="129"/>
  <c r="AF24" i="129" s="1"/>
  <c r="AL30" i="129"/>
  <c r="L30" i="129" s="1"/>
  <c r="AN30" i="129"/>
  <c r="V30" i="129" s="1"/>
  <c r="AL19" i="129"/>
  <c r="W19" i="129" s="1"/>
  <c r="AM24" i="129"/>
  <c r="Q24" i="129" s="1"/>
  <c r="AO28" i="129"/>
  <c r="AA28" i="129" s="1"/>
  <c r="AK24" i="129"/>
  <c r="H24" i="129" s="1"/>
  <c r="AM26" i="129"/>
  <c r="Q26" i="129" s="1"/>
  <c r="AM28" i="129"/>
  <c r="Q28" i="129" s="1"/>
  <c r="AO30" i="129"/>
  <c r="AA30" i="129" s="1"/>
  <c r="AK26" i="129"/>
  <c r="H26" i="129" s="1"/>
  <c r="AK28" i="129"/>
  <c r="H28" i="129" s="1"/>
  <c r="AM30" i="129"/>
  <c r="Q30" i="129" s="1"/>
  <c r="AL24" i="129"/>
  <c r="L24" i="129" s="1"/>
  <c r="AN26" i="129"/>
  <c r="V26" i="129" s="1"/>
  <c r="AN28" i="129"/>
  <c r="V28" i="129" s="1"/>
  <c r="AN24" i="129"/>
  <c r="V24" i="129" s="1"/>
  <c r="AP26" i="129"/>
  <c r="AF26" i="129" s="1"/>
  <c r="AO24" i="129"/>
  <c r="AA24" i="129" s="1"/>
  <c r="AK30" i="129"/>
  <c r="H30" i="129" s="1"/>
  <c r="AL28" i="129"/>
  <c r="L28" i="129" s="1"/>
  <c r="AA25" i="129"/>
  <c r="Q29" i="129"/>
  <c r="V25" i="129"/>
  <c r="AP30" i="129"/>
  <c r="AF30" i="129" s="1"/>
  <c r="L25" i="129"/>
  <c r="Q25" i="129"/>
  <c r="AP28" i="129"/>
  <c r="AF28" i="129" s="1"/>
  <c r="L29" i="129"/>
  <c r="H29" i="129"/>
  <c r="BA7" i="134"/>
  <c r="AA29" i="129"/>
  <c r="AF25" i="129"/>
  <c r="H25" i="129"/>
  <c r="V29" i="129"/>
  <c r="R6" i="134"/>
  <c r="AM19" i="129" s="1"/>
  <c r="AP29" i="129" l="1"/>
  <c r="AF29" i="129" s="1"/>
  <c r="Q7" i="134"/>
  <c r="AF19" i="129"/>
  <c r="CD6" i="134"/>
  <c r="J79" i="129" s="1"/>
  <c r="CC6" i="134"/>
  <c r="E79" i="129" s="1"/>
  <c r="BL6" i="134"/>
  <c r="BK6" i="134"/>
  <c r="E43" i="129" s="1"/>
  <c r="BV8" i="127"/>
  <c r="BC8" i="127"/>
  <c r="BB8" i="127"/>
  <c r="BA8" i="127"/>
  <c r="AZ8" i="127"/>
  <c r="Y8" i="127"/>
  <c r="DB26" i="134"/>
  <c r="CI26" i="134"/>
  <c r="CH26" i="134"/>
  <c r="CG26" i="134"/>
  <c r="CF26" i="134"/>
  <c r="BI26" i="134"/>
  <c r="BI7" i="134"/>
  <c r="BH7" i="134"/>
  <c r="BG7" i="134"/>
  <c r="F7" i="134"/>
  <c r="E7" i="134"/>
  <c r="D7" i="134"/>
  <c r="DL6" i="134"/>
  <c r="AF102" i="129" s="1"/>
  <c r="DK6" i="134"/>
  <c r="AA102" i="129" s="1"/>
  <c r="DJ6" i="134"/>
  <c r="DI6" i="134"/>
  <c r="J102" i="129" s="1"/>
  <c r="DH6" i="134"/>
  <c r="DG6" i="134"/>
  <c r="DF6" i="134"/>
  <c r="DE6" i="134"/>
  <c r="DD6" i="134"/>
  <c r="DC6" i="134"/>
  <c r="DB6" i="134"/>
  <c r="DA6" i="134"/>
  <c r="CZ6" i="134"/>
  <c r="CY6" i="134"/>
  <c r="CX6" i="134"/>
  <c r="CW6" i="134"/>
  <c r="CV6" i="134"/>
  <c r="CU6" i="134"/>
  <c r="CT6" i="134"/>
  <c r="CS6" i="134"/>
  <c r="CR6" i="134"/>
  <c r="CQ6" i="134"/>
  <c r="CP6" i="134"/>
  <c r="CO6" i="134"/>
  <c r="CN6" i="134"/>
  <c r="CM6" i="134"/>
  <c r="CL6" i="134"/>
  <c r="CK6" i="134"/>
  <c r="CJ6" i="134"/>
  <c r="CI6" i="134"/>
  <c r="CH6" i="134"/>
  <c r="CG6" i="134"/>
  <c r="CF6" i="134"/>
  <c r="CE6" i="134"/>
  <c r="C84" i="129" s="1"/>
  <c r="BJ6" i="134"/>
  <c r="H38" i="129" s="1"/>
  <c r="BI6" i="134"/>
  <c r="BH6" i="134"/>
  <c r="BG6" i="134"/>
  <c r="BF6" i="134"/>
  <c r="AK17" i="129" s="1"/>
  <c r="BE6" i="134"/>
  <c r="AF14" i="129" s="1"/>
  <c r="BD6" i="134"/>
  <c r="S17" i="129" s="1"/>
  <c r="BC6" i="134"/>
  <c r="H17" i="129" s="1"/>
  <c r="Q6" i="134"/>
  <c r="O6" i="134"/>
  <c r="N6" i="134"/>
  <c r="M6" i="134"/>
  <c r="H14" i="129" s="1"/>
  <c r="L6" i="134"/>
  <c r="H12" i="129" s="1"/>
  <c r="K6" i="134"/>
  <c r="H10" i="129" s="1"/>
  <c r="J6" i="134"/>
  <c r="H8" i="129" s="1"/>
  <c r="I6" i="134"/>
  <c r="AK3" i="129" s="1"/>
  <c r="E3" i="129" s="1"/>
  <c r="H6" i="134"/>
  <c r="T6" i="129" s="1"/>
  <c r="G6" i="134"/>
  <c r="F6" i="134"/>
  <c r="E6" i="134"/>
  <c r="D6" i="134"/>
  <c r="C6" i="134"/>
  <c r="Y7" i="127"/>
  <c r="AJ6" i="133"/>
  <c r="AI6" i="133"/>
  <c r="AH6" i="133"/>
  <c r="AG6" i="133"/>
  <c r="AF6" i="133"/>
  <c r="AE6" i="133"/>
  <c r="AD6" i="133"/>
  <c r="AC6" i="133"/>
  <c r="AB6" i="133"/>
  <c r="AA6" i="133"/>
  <c r="Z6" i="133"/>
  <c r="Y6" i="133"/>
  <c r="X6" i="133"/>
  <c r="W6" i="133"/>
  <c r="V6" i="133"/>
  <c r="U6" i="133"/>
  <c r="T6" i="133"/>
  <c r="S6" i="133"/>
  <c r="R6" i="133"/>
  <c r="Q6" i="133"/>
  <c r="P6" i="133"/>
  <c r="O6" i="133"/>
  <c r="N6" i="133"/>
  <c r="M6" i="133"/>
  <c r="L6" i="133"/>
  <c r="K6" i="133"/>
  <c r="J6" i="133"/>
  <c r="I6" i="133"/>
  <c r="H6" i="133"/>
  <c r="G6" i="133"/>
  <c r="F6" i="133"/>
  <c r="E6" i="133"/>
  <c r="D6" i="133"/>
  <c r="C6" i="133"/>
  <c r="F7" i="133"/>
  <c r="AK19" i="129" l="1"/>
  <c r="H19" i="129" s="1"/>
  <c r="M9" i="135"/>
  <c r="AK21" i="129"/>
  <c r="H21" i="129" s="1"/>
  <c r="AL3" i="129"/>
  <c r="AB3" i="129" s="1"/>
  <c r="G23" i="134"/>
  <c r="G19" i="134"/>
  <c r="G15" i="134"/>
  <c r="G11" i="134"/>
  <c r="G24" i="134"/>
  <c r="G10" i="134"/>
  <c r="G25" i="134"/>
  <c r="G20" i="134"/>
  <c r="G16" i="134"/>
  <c r="G12" i="134"/>
  <c r="G8" i="134"/>
  <c r="G21" i="134"/>
  <c r="G17" i="134"/>
  <c r="G18" i="134"/>
  <c r="G13" i="134"/>
  <c r="G9" i="134"/>
  <c r="G22" i="134"/>
  <c r="G14" i="134"/>
  <c r="G7" i="127"/>
  <c r="G7" i="134"/>
  <c r="J43" i="129"/>
  <c r="AA98" i="129"/>
  <c r="AF91" i="129"/>
  <c r="AA97" i="129"/>
  <c r="AF90" i="129"/>
  <c r="H91" i="129"/>
  <c r="H93" i="129"/>
  <c r="AA91" i="129"/>
  <c r="AA93" i="129"/>
  <c r="AF93" i="129"/>
  <c r="AA90" i="129"/>
  <c r="AA94" i="129"/>
  <c r="AA92" i="129"/>
  <c r="AA96" i="129"/>
  <c r="H33" i="129"/>
  <c r="H90" i="129"/>
  <c r="H92" i="129"/>
  <c r="H94" i="129"/>
  <c r="AF92" i="129"/>
  <c r="AF94" i="129"/>
  <c r="C23" i="64"/>
  <c r="C22" i="64"/>
  <c r="C21" i="64"/>
  <c r="C20" i="64"/>
  <c r="T5" i="129" l="1"/>
  <c r="J11" i="135"/>
  <c r="J18" i="135"/>
  <c r="J20" i="135"/>
  <c r="J13" i="135"/>
  <c r="J21" i="135"/>
  <c r="J26" i="135"/>
  <c r="J22" i="135"/>
  <c r="J27" i="135"/>
  <c r="J25" i="135"/>
  <c r="J19" i="135"/>
  <c r="J23" i="135"/>
  <c r="J10" i="135"/>
  <c r="J15" i="135"/>
  <c r="J14" i="135"/>
  <c r="J24" i="135"/>
  <c r="J16" i="135"/>
  <c r="J17" i="135"/>
  <c r="J12" i="135"/>
  <c r="J9" i="135"/>
  <c r="J28" i="135"/>
  <c r="G6" i="127"/>
  <c r="T5" i="128" s="1"/>
  <c r="W7" i="127" l="1"/>
  <c r="AF17" i="129" l="1"/>
  <c r="X7" i="127"/>
  <c r="V6" i="127"/>
  <c r="X6" i="127"/>
  <c r="AF17" i="128" l="1"/>
  <c r="CM6" i="127"/>
  <c r="AA127" i="128" s="1"/>
  <c r="CL6" i="127"/>
  <c r="CK6" i="127"/>
  <c r="CJ6" i="127"/>
  <c r="AF126" i="128" s="1"/>
  <c r="CI6" i="127"/>
  <c r="AA126" i="128" s="1"/>
  <c r="CH6" i="127"/>
  <c r="CG6" i="127"/>
  <c r="CF6" i="127"/>
  <c r="AF115" i="128" s="1"/>
  <c r="CE6" i="127"/>
  <c r="AA115" i="128" s="1"/>
  <c r="CD6" i="127"/>
  <c r="CC6" i="127"/>
  <c r="CB6" i="127"/>
  <c r="AA111" i="128" s="1"/>
  <c r="CA6" i="127"/>
  <c r="BZ6" i="127"/>
  <c r="BY6" i="127"/>
  <c r="AA110" i="128" s="1"/>
  <c r="BX6" i="127"/>
  <c r="BW6" i="127"/>
  <c r="BV6" i="127"/>
  <c r="AA109" i="128" s="1"/>
  <c r="BU6" i="127"/>
  <c r="BT6" i="127"/>
  <c r="BS6" i="127"/>
  <c r="AF107" i="128" s="1"/>
  <c r="BR6" i="127"/>
  <c r="AA107" i="128" s="1"/>
  <c r="BQ6" i="127"/>
  <c r="BP6" i="127"/>
  <c r="H107" i="128" s="1"/>
  <c r="BO6" i="127"/>
  <c r="AF106" i="128" s="1"/>
  <c r="BN6" i="127"/>
  <c r="AA106" i="128" s="1"/>
  <c r="BM6" i="127"/>
  <c r="BL6" i="127"/>
  <c r="H106" i="128" s="1"/>
  <c r="BK6" i="127"/>
  <c r="AF105" i="128" s="1"/>
  <c r="BJ6" i="127"/>
  <c r="AA105" i="128" s="1"/>
  <c r="BI6" i="127"/>
  <c r="BH6" i="127"/>
  <c r="H105" i="128" s="1"/>
  <c r="BG6" i="127"/>
  <c r="AF104" i="128" s="1"/>
  <c r="BF6" i="127"/>
  <c r="AA104" i="128" s="1"/>
  <c r="BE6" i="127"/>
  <c r="BD6" i="127"/>
  <c r="H104" i="128" s="1"/>
  <c r="BC6" i="127"/>
  <c r="AF103" i="128" s="1"/>
  <c r="BB6" i="127"/>
  <c r="AA103" i="128" s="1"/>
  <c r="BA6" i="127"/>
  <c r="AZ6" i="127"/>
  <c r="H103" i="128" s="1"/>
  <c r="AK6" i="127" l="1"/>
  <c r="AL6" i="127"/>
  <c r="AM6" i="127"/>
  <c r="AE67" i="128" s="1"/>
  <c r="AW6" i="127" l="1"/>
  <c r="AD6" i="127"/>
  <c r="AB43" i="128" s="1"/>
  <c r="AC6" i="127"/>
  <c r="T43" i="128" s="1"/>
  <c r="AB6" i="127"/>
  <c r="L43" i="128" s="1"/>
  <c r="AA6" i="127"/>
  <c r="D43" i="128" s="1"/>
  <c r="Z6" i="127"/>
  <c r="H38" i="128" s="1"/>
  <c r="Y6" i="127"/>
  <c r="H33" i="128" s="1"/>
  <c r="C6" i="127" l="1"/>
  <c r="D6" i="127" l="1"/>
  <c r="AL3" i="128" s="1"/>
  <c r="AB3" i="128" s="1"/>
  <c r="F6" i="127"/>
  <c r="H6" i="127"/>
  <c r="T6" i="128" s="1"/>
  <c r="I6" i="127"/>
  <c r="AK3" i="128" s="1"/>
  <c r="J6" i="127"/>
  <c r="K6" i="127"/>
  <c r="H10" i="128" s="1"/>
  <c r="L6" i="127"/>
  <c r="H12" i="128" s="1"/>
  <c r="M6" i="127"/>
  <c r="H14" i="128" s="1"/>
  <c r="N6" i="127"/>
  <c r="O6" i="127"/>
  <c r="Q6" i="127"/>
  <c r="U6" i="127"/>
  <c r="AF14" i="128" s="1"/>
  <c r="W6" i="127"/>
  <c r="S6" i="127"/>
  <c r="H17" i="128" s="1"/>
  <c r="T6" i="127"/>
  <c r="S17" i="128" s="1"/>
  <c r="AJ6" i="127"/>
  <c r="AF66" i="128" s="1"/>
  <c r="AP6" i="127"/>
  <c r="H61" i="128" s="1"/>
  <c r="AN6" i="127"/>
  <c r="AO6" i="127"/>
  <c r="AS6" i="127"/>
  <c r="C65" i="128" s="1"/>
  <c r="AT6" i="127"/>
  <c r="AU6" i="127"/>
  <c r="AX6" i="127"/>
  <c r="V86" i="128" s="1"/>
  <c r="AR6" i="127"/>
  <c r="AQ6" i="127"/>
  <c r="AV6" i="127"/>
  <c r="AE6" i="127"/>
  <c r="K47" i="128" s="1"/>
  <c r="AF6" i="127"/>
  <c r="K49" i="128" s="1"/>
  <c r="AG6" i="127"/>
  <c r="K52" i="128" s="1"/>
  <c r="AH6" i="127"/>
  <c r="K54" i="128" s="1"/>
  <c r="AI6" i="127"/>
  <c r="C56" i="128" s="1"/>
  <c r="AY6" i="127"/>
  <c r="C99" i="128" s="1"/>
  <c r="E6" i="127"/>
  <c r="AK21" i="128" l="1"/>
  <c r="H21" i="128" s="1"/>
  <c r="AK19" i="128"/>
  <c r="H19" i="128" s="1"/>
  <c r="G86" i="128"/>
  <c r="Q86" i="128" s="1"/>
  <c r="G87" i="128"/>
  <c r="Q87" i="128" s="1"/>
  <c r="Q88" i="128"/>
  <c r="E3" i="128"/>
  <c r="Q89" i="128" l="1"/>
  <c r="Y90" i="129" l="1"/>
  <c r="Y103" i="128"/>
  <c r="Y91" i="129"/>
  <c r="Y93" i="129"/>
  <c r="Y105" i="128"/>
  <c r="Y94" i="129"/>
  <c r="Y102" i="129"/>
  <c r="Y104" i="128" l="1"/>
  <c r="Y107" i="128"/>
  <c r="Y92" i="129"/>
  <c r="Y106" i="128"/>
</calcChain>
</file>

<file path=xl/sharedStrings.xml><?xml version="1.0" encoding="utf-8"?>
<sst xmlns="http://schemas.openxmlformats.org/spreadsheetml/2006/main" count="1196" uniqueCount="545">
  <si>
    <t>個票</t>
    <rPh sb="0" eb="2">
      <t>コヒョウ</t>
    </rPh>
    <phoneticPr fontId="56"/>
  </si>
  <si>
    <t>地域少子化対策重点推進交付金　実施計画書</t>
    <rPh sb="0" eb="2">
      <t>チイキ</t>
    </rPh>
    <rPh sb="2" eb="5">
      <t>ショウシカ</t>
    </rPh>
    <rPh sb="5" eb="7">
      <t>タイサク</t>
    </rPh>
    <rPh sb="7" eb="9">
      <t>ジュウテン</t>
    </rPh>
    <rPh sb="9" eb="11">
      <t>スイシン</t>
    </rPh>
    <rPh sb="11" eb="14">
      <t>コウフキン</t>
    </rPh>
    <rPh sb="15" eb="17">
      <t>ジッシ</t>
    </rPh>
    <rPh sb="17" eb="20">
      <t>ケイカクショ</t>
    </rPh>
    <phoneticPr fontId="56"/>
  </si>
  <si>
    <t>自治体名</t>
    <rPh sb="0" eb="3">
      <t>ジチタイ</t>
    </rPh>
    <rPh sb="3" eb="4">
      <t>メイ</t>
    </rPh>
    <phoneticPr fontId="56"/>
  </si>
  <si>
    <t>本事業の担当部局名</t>
    <rPh sb="0" eb="1">
      <t>ホン</t>
    </rPh>
    <rPh sb="1" eb="3">
      <t>ジギョウ</t>
    </rPh>
    <rPh sb="4" eb="6">
      <t>タントウ</t>
    </rPh>
    <rPh sb="6" eb="8">
      <t>ブキョク</t>
    </rPh>
    <rPh sb="8" eb="9">
      <t>メイ</t>
    </rPh>
    <phoneticPr fontId="56"/>
  </si>
  <si>
    <t>事業メニュー</t>
    <rPh sb="0" eb="2">
      <t>ジギョウ</t>
    </rPh>
    <phoneticPr fontId="56"/>
  </si>
  <si>
    <t>区分</t>
    <rPh sb="0" eb="2">
      <t>クブン</t>
    </rPh>
    <phoneticPr fontId="56"/>
  </si>
  <si>
    <t>関連事業メニュー</t>
    <rPh sb="0" eb="2">
      <t>カンレン</t>
    </rPh>
    <rPh sb="2" eb="4">
      <t>ジギョウ</t>
    </rPh>
    <phoneticPr fontId="56"/>
  </si>
  <si>
    <t>個別事業名</t>
    <rPh sb="0" eb="2">
      <t>コベツ</t>
    </rPh>
    <rPh sb="2" eb="4">
      <t>ジギョウ</t>
    </rPh>
    <rPh sb="4" eb="5">
      <t>メイ</t>
    </rPh>
    <phoneticPr fontId="56"/>
  </si>
  <si>
    <r>
      <t xml:space="preserve">新規／継続
</t>
    </r>
    <r>
      <rPr>
        <sz val="7"/>
        <rFont val="ＭＳ Ｐゴシック"/>
        <family val="3"/>
        <charset val="128"/>
      </rPr>
      <t>(一般財源での
実施も含む)</t>
    </r>
    <rPh sb="0" eb="2">
      <t>シンキ</t>
    </rPh>
    <rPh sb="3" eb="5">
      <t>ケイゾク</t>
    </rPh>
    <rPh sb="7" eb="9">
      <t>イッパン</t>
    </rPh>
    <rPh sb="9" eb="11">
      <t>ザイゲン</t>
    </rPh>
    <rPh sb="14" eb="16">
      <t>ジッシ</t>
    </rPh>
    <rPh sb="17" eb="18">
      <t>フク</t>
    </rPh>
    <phoneticPr fontId="56"/>
  </si>
  <si>
    <t>実施期間</t>
    <rPh sb="0" eb="2">
      <t>ジッシ</t>
    </rPh>
    <rPh sb="2" eb="4">
      <t>キカン</t>
    </rPh>
    <phoneticPr fontId="56"/>
  </si>
  <si>
    <t>～</t>
    <phoneticPr fontId="56"/>
  </si>
  <si>
    <t>事業開始年度</t>
    <rPh sb="0" eb="2">
      <t>ジギョウ</t>
    </rPh>
    <rPh sb="2" eb="4">
      <t>カイシ</t>
    </rPh>
    <rPh sb="4" eb="6">
      <t>ネンド</t>
    </rPh>
    <phoneticPr fontId="56"/>
  </si>
  <si>
    <t>年度</t>
    <rPh sb="0" eb="2">
      <t>ネンド</t>
    </rPh>
    <phoneticPr fontId="56"/>
  </si>
  <si>
    <t>円</t>
    <rPh sb="0" eb="1">
      <t>エン</t>
    </rPh>
    <phoneticPr fontId="56"/>
  </si>
  <si>
    <t>旅費</t>
    <rPh sb="0" eb="2">
      <t>リョヒ</t>
    </rPh>
    <phoneticPr fontId="56"/>
  </si>
  <si>
    <t>委託料</t>
    <rPh sb="0" eb="3">
      <t>イタクリョウ</t>
    </rPh>
    <phoneticPr fontId="56"/>
  </si>
  <si>
    <t>負担金</t>
    <rPh sb="0" eb="3">
      <t>フタンキン</t>
    </rPh>
    <phoneticPr fontId="56"/>
  </si>
  <si>
    <t>賃金</t>
    <rPh sb="0" eb="2">
      <t>チンギン</t>
    </rPh>
    <phoneticPr fontId="56"/>
  </si>
  <si>
    <t>需用費</t>
    <rPh sb="0" eb="3">
      <t>ジュヨウヒ</t>
    </rPh>
    <phoneticPr fontId="56"/>
  </si>
  <si>
    <t>補助金</t>
    <rPh sb="0" eb="3">
      <t>ホジョキン</t>
    </rPh>
    <phoneticPr fontId="56"/>
  </si>
  <si>
    <t>報償費</t>
    <rPh sb="0" eb="3">
      <t>ホウショウヒ</t>
    </rPh>
    <phoneticPr fontId="56"/>
  </si>
  <si>
    <t>役務費</t>
    <rPh sb="0" eb="3">
      <t>エキムヒ</t>
    </rPh>
    <phoneticPr fontId="56"/>
  </si>
  <si>
    <t>個別事業の内容</t>
    <phoneticPr fontId="56"/>
  </si>
  <si>
    <t>番号</t>
    <rPh sb="0" eb="2">
      <t>バンゴウ</t>
    </rPh>
    <phoneticPr fontId="56"/>
  </si>
  <si>
    <t>項目</t>
    <rPh sb="0" eb="2">
      <t>コウモク</t>
    </rPh>
    <phoneticPr fontId="56"/>
  </si>
  <si>
    <t>内容</t>
    <rPh sb="0" eb="2">
      <t>ナイヨウ</t>
    </rPh>
    <phoneticPr fontId="56"/>
  </si>
  <si>
    <t>KPI項目</t>
    <rPh sb="3" eb="5">
      <t>コウモク</t>
    </rPh>
    <phoneticPr fontId="56"/>
  </si>
  <si>
    <t>単位</t>
    <rPh sb="0" eb="2">
      <t>タンイ</t>
    </rPh>
    <phoneticPr fontId="56"/>
  </si>
  <si>
    <t>合計特殊出生率</t>
    <rPh sb="0" eb="2">
      <t>ゴウケイ</t>
    </rPh>
    <rPh sb="2" eb="4">
      <t>トクシュ</t>
    </rPh>
    <rPh sb="4" eb="6">
      <t>シュッショウ</t>
    </rPh>
    <rPh sb="6" eb="7">
      <t>リツ</t>
    </rPh>
    <phoneticPr fontId="56"/>
  </si>
  <si>
    <t>婚姻件数</t>
    <rPh sb="0" eb="2">
      <t>コンイン</t>
    </rPh>
    <rPh sb="2" eb="4">
      <t>ケンスウ</t>
    </rPh>
    <phoneticPr fontId="56"/>
  </si>
  <si>
    <t>件</t>
  </si>
  <si>
    <t>婚姻率</t>
    <rPh sb="0" eb="2">
      <t>コンイン</t>
    </rPh>
    <rPh sb="2" eb="3">
      <t>リツ</t>
    </rPh>
    <phoneticPr fontId="56"/>
  </si>
  <si>
    <t>（アウトプット）</t>
    <phoneticPr fontId="56"/>
  </si>
  <si>
    <t>（アウトカム)</t>
    <phoneticPr fontId="56"/>
  </si>
  <si>
    <t>含まれている</t>
    <rPh sb="0" eb="1">
      <t>フク</t>
    </rPh>
    <phoneticPr fontId="56"/>
  </si>
  <si>
    <t>①</t>
  </si>
  <si>
    <t>結婚新生活支援事業</t>
    <rPh sb="0" eb="2">
      <t>ケッコン</t>
    </rPh>
    <rPh sb="2" eb="5">
      <t>シンセイカツ</t>
    </rPh>
    <rPh sb="5" eb="7">
      <t>シエン</t>
    </rPh>
    <rPh sb="7" eb="9">
      <t>ジギョウ</t>
    </rPh>
    <phoneticPr fontId="56"/>
  </si>
  <si>
    <t>一般メニュー</t>
    <rPh sb="0" eb="2">
      <t>イッパン</t>
    </rPh>
    <phoneticPr fontId="56"/>
  </si>
  <si>
    <t>％</t>
  </si>
  <si>
    <t>人</t>
  </si>
  <si>
    <t>結婚支援コンシェルジュ事業</t>
    <rPh sb="0" eb="2">
      <t>ケッコン</t>
    </rPh>
    <rPh sb="2" eb="4">
      <t>シエン</t>
    </rPh>
    <rPh sb="11" eb="13">
      <t>ジギョウ</t>
    </rPh>
    <phoneticPr fontId="56"/>
  </si>
  <si>
    <t>結婚支援コンシェルジュ事業</t>
    <rPh sb="0" eb="2">
      <t>ケッコン</t>
    </rPh>
    <rPh sb="2" eb="4">
      <t>シエン</t>
    </rPh>
    <rPh sb="11" eb="13">
      <t>ジギョウ</t>
    </rPh>
    <phoneticPr fontId="64"/>
  </si>
  <si>
    <t>社</t>
  </si>
  <si>
    <t>市区町村</t>
    <rPh sb="1" eb="2">
      <t>ク</t>
    </rPh>
    <phoneticPr fontId="56"/>
  </si>
  <si>
    <t>総事業費</t>
    <rPh sb="0" eb="4">
      <t>ソウジギョウヒ</t>
    </rPh>
    <phoneticPr fontId="56"/>
  </si>
  <si>
    <t>計</t>
    <rPh sb="0" eb="1">
      <t>ケイ</t>
    </rPh>
    <phoneticPr fontId="56"/>
  </si>
  <si>
    <t>諸謝金</t>
    <rPh sb="0" eb="3">
      <t>ショシャキン</t>
    </rPh>
    <phoneticPr fontId="56"/>
  </si>
  <si>
    <t>使用料及び賃借料</t>
    <rPh sb="0" eb="3">
      <t>シヨウリョウ</t>
    </rPh>
    <rPh sb="3" eb="4">
      <t>オヨ</t>
    </rPh>
    <rPh sb="5" eb="8">
      <t>チンシャクリョウ</t>
    </rPh>
    <phoneticPr fontId="56"/>
  </si>
  <si>
    <t>備品購入費</t>
    <rPh sb="0" eb="2">
      <t>ビヒン</t>
    </rPh>
    <rPh sb="2" eb="4">
      <t>コウニュウ</t>
    </rPh>
    <rPh sb="4" eb="5">
      <t>ヒ</t>
    </rPh>
    <phoneticPr fontId="56"/>
  </si>
  <si>
    <t>１．概要</t>
    <rPh sb="2" eb="4">
      <t>ガイヨウ</t>
    </rPh>
    <phoneticPr fontId="56"/>
  </si>
  <si>
    <t>29歳以下
の場合</t>
    <rPh sb="2" eb="3">
      <t>サイ</t>
    </rPh>
    <rPh sb="3" eb="5">
      <t>イカ</t>
    </rPh>
    <rPh sb="7" eb="9">
      <t>バアイ</t>
    </rPh>
    <phoneticPr fontId="56"/>
  </si>
  <si>
    <t>39歳以下
の場合</t>
    <rPh sb="2" eb="3">
      <t>サイ</t>
    </rPh>
    <rPh sb="3" eb="5">
      <t>イカ</t>
    </rPh>
    <rPh sb="7" eb="9">
      <t>バアイ</t>
    </rPh>
    <phoneticPr fontId="56"/>
  </si>
  <si>
    <t>引越費用</t>
    <rPh sb="0" eb="2">
      <t>ヒッコ</t>
    </rPh>
    <rPh sb="2" eb="4">
      <t>ヒヨウ</t>
    </rPh>
    <phoneticPr fontId="56"/>
  </si>
  <si>
    <t>【その他独自要件】　</t>
    <rPh sb="2" eb="3">
      <t>タ</t>
    </rPh>
    <rPh sb="3" eb="5">
      <t>ドクジ</t>
    </rPh>
    <rPh sb="5" eb="7">
      <t>ヨウケン</t>
    </rPh>
    <phoneticPr fontId="56"/>
  </si>
  <si>
    <t>２．申請見込</t>
    <rPh sb="2" eb="4">
      <t>シンセイ</t>
    </rPh>
    <rPh sb="4" eb="6">
      <t>ミコ</t>
    </rPh>
    <phoneticPr fontId="56"/>
  </si>
  <si>
    <t>①新規世帯見込</t>
    <rPh sb="1" eb="3">
      <t>シンキ</t>
    </rPh>
    <rPh sb="3" eb="5">
      <t>セタイ</t>
    </rPh>
    <rPh sb="5" eb="7">
      <t>ミコミ</t>
    </rPh>
    <phoneticPr fontId="56"/>
  </si>
  <si>
    <t>世帯</t>
    <phoneticPr fontId="56"/>
  </si>
  <si>
    <t>上記のうち</t>
    <rPh sb="0" eb="2">
      <t>ジョウキ</t>
    </rPh>
    <phoneticPr fontId="56"/>
  </si>
  <si>
    <t>ともに29歳以下</t>
    <rPh sb="5" eb="6">
      <t>サイ</t>
    </rPh>
    <rPh sb="6" eb="8">
      <t>イカ</t>
    </rPh>
    <phoneticPr fontId="56"/>
  </si>
  <si>
    <t>その他</t>
    <rPh sb="2" eb="3">
      <t>ホカ</t>
    </rPh>
    <phoneticPr fontId="56"/>
  </si>
  <si>
    <t>【世帯数積算根拠】</t>
    <rPh sb="1" eb="4">
      <t>セタイスウ</t>
    </rPh>
    <rPh sb="4" eb="6">
      <t>セキサン</t>
    </rPh>
    <rPh sb="6" eb="8">
      <t>コンキョ</t>
    </rPh>
    <phoneticPr fontId="56"/>
  </si>
  <si>
    <t>　(参考）</t>
    <rPh sb="2" eb="4">
      <t>サンコウ</t>
    </rPh>
    <phoneticPr fontId="56"/>
  </si>
  <si>
    <t>　申請世帯数見込</t>
    <rPh sb="1" eb="3">
      <t>シンセイ</t>
    </rPh>
    <rPh sb="3" eb="6">
      <t>セタイスウ</t>
    </rPh>
    <rPh sb="6" eb="8">
      <t>ミコ</t>
    </rPh>
    <phoneticPr fontId="56"/>
  </si>
  <si>
    <t>世帯</t>
    <rPh sb="0" eb="2">
      <t>セタイ</t>
    </rPh>
    <phoneticPr fontId="56"/>
  </si>
  <si>
    <t>～12月(実績)</t>
    <rPh sb="3" eb="4">
      <t>ガツ</t>
    </rPh>
    <rPh sb="5" eb="7">
      <t>ジッセキ</t>
    </rPh>
    <phoneticPr fontId="56"/>
  </si>
  <si>
    <t>1月～3月(見込)</t>
    <rPh sb="1" eb="2">
      <t>ガツ</t>
    </rPh>
    <rPh sb="4" eb="5">
      <t>ガツ</t>
    </rPh>
    <rPh sb="6" eb="8">
      <t>ミコ</t>
    </rPh>
    <phoneticPr fontId="56"/>
  </si>
  <si>
    <t>【金額積算根拠】</t>
    <rPh sb="1" eb="3">
      <t>キンガク</t>
    </rPh>
    <rPh sb="3" eb="5">
      <t>セキサン</t>
    </rPh>
    <rPh sb="5" eb="7">
      <t>コンキョ</t>
    </rPh>
    <phoneticPr fontId="56"/>
  </si>
  <si>
    <t>＜上限額＞</t>
    <rPh sb="1" eb="4">
      <t>ジョウゲンガク</t>
    </rPh>
    <phoneticPr fontId="56"/>
  </si>
  <si>
    <t>　（29歳以下）</t>
    <rPh sb="4" eb="7">
      <t>サイイカ</t>
    </rPh>
    <phoneticPr fontId="56"/>
  </si>
  <si>
    <t>×</t>
    <phoneticPr fontId="56"/>
  </si>
  <si>
    <t>=</t>
    <phoneticPr fontId="56"/>
  </si>
  <si>
    <t>　（その他）</t>
    <rPh sb="4" eb="5">
      <t>ホカ</t>
    </rPh>
    <phoneticPr fontId="56"/>
  </si>
  <si>
    <t>　（継続補助）</t>
    <rPh sb="2" eb="6">
      <t>ケイゾクホジョ</t>
    </rPh>
    <phoneticPr fontId="56"/>
  </si>
  <si>
    <t>合計</t>
    <rPh sb="0" eb="2">
      <t>ゴウケイ</t>
    </rPh>
    <phoneticPr fontId="56"/>
  </si>
  <si>
    <t>３．広報の実施予定</t>
    <rPh sb="2" eb="4">
      <t>コウホウ</t>
    </rPh>
    <rPh sb="5" eb="7">
      <t>ジッシ</t>
    </rPh>
    <rPh sb="7" eb="9">
      <t>ヨテイ</t>
    </rPh>
    <phoneticPr fontId="56"/>
  </si>
  <si>
    <t>支給世帯実績／支給見込世帯数の割合</t>
    <rPh sb="0" eb="2">
      <t>シキュウ</t>
    </rPh>
    <rPh sb="2" eb="4">
      <t>セタイ</t>
    </rPh>
    <rPh sb="4" eb="6">
      <t>ジッセキ</t>
    </rPh>
    <rPh sb="7" eb="9">
      <t>シキュウ</t>
    </rPh>
    <rPh sb="9" eb="11">
      <t>ミコミ</t>
    </rPh>
    <rPh sb="11" eb="14">
      <t>セタイスウ</t>
    </rPh>
    <rPh sb="15" eb="17">
      <t>ワリアイ</t>
    </rPh>
    <phoneticPr fontId="56"/>
  </si>
  <si>
    <t>委託料</t>
    <rPh sb="0" eb="2">
      <t>イタク</t>
    </rPh>
    <rPh sb="2" eb="3">
      <t>リョウ</t>
    </rPh>
    <phoneticPr fontId="56"/>
  </si>
  <si>
    <t>使用料及び賃借料</t>
    <rPh sb="0" eb="2">
      <t>シヨウ</t>
    </rPh>
    <rPh sb="2" eb="3">
      <t>リョウ</t>
    </rPh>
    <rPh sb="3" eb="4">
      <t>オヨ</t>
    </rPh>
    <rPh sb="5" eb="8">
      <t>チンシャクリョウ</t>
    </rPh>
    <phoneticPr fontId="56"/>
  </si>
  <si>
    <t>結婚新生活支援事業に関するアンケートにおける「本事業の認知度」</t>
    <rPh sb="0" eb="2">
      <t>ケッコン</t>
    </rPh>
    <rPh sb="2" eb="5">
      <t>シンセイカツ</t>
    </rPh>
    <rPh sb="5" eb="7">
      <t>シエン</t>
    </rPh>
    <rPh sb="7" eb="9">
      <t>ジギョウ</t>
    </rPh>
    <rPh sb="10" eb="11">
      <t>カン</t>
    </rPh>
    <rPh sb="23" eb="24">
      <t>ホン</t>
    </rPh>
    <rPh sb="24" eb="26">
      <t>ジギョウ</t>
    </rPh>
    <rPh sb="27" eb="30">
      <t>ニンチド</t>
    </rPh>
    <phoneticPr fontId="56"/>
  </si>
  <si>
    <t>結婚新生活支援事業に関するアンケートにおける「地域に応援されていると感じた世帯の割合」</t>
    <rPh sb="0" eb="2">
      <t>ケッコン</t>
    </rPh>
    <rPh sb="2" eb="5">
      <t>シンセイカツ</t>
    </rPh>
    <rPh sb="5" eb="7">
      <t>シエン</t>
    </rPh>
    <rPh sb="7" eb="9">
      <t>ジギョウ</t>
    </rPh>
    <rPh sb="10" eb="11">
      <t>カン</t>
    </rPh>
    <rPh sb="23" eb="25">
      <t>チイキ</t>
    </rPh>
    <rPh sb="26" eb="28">
      <t>オウエン</t>
    </rPh>
    <rPh sb="34" eb="35">
      <t>カン</t>
    </rPh>
    <rPh sb="37" eb="39">
      <t>セタイ</t>
    </rPh>
    <rPh sb="40" eb="42">
      <t>ワリアイ</t>
    </rPh>
    <phoneticPr fontId="56"/>
  </si>
  <si>
    <t>確認
チェック欄</t>
    <rPh sb="0" eb="2">
      <t>カクニン</t>
    </rPh>
    <rPh sb="7" eb="8">
      <t>ラン</t>
    </rPh>
    <phoneticPr fontId="56"/>
  </si>
  <si>
    <t>様式１－１</t>
    <rPh sb="0" eb="2">
      <t>ヨウシキ</t>
    </rPh>
    <phoneticPr fontId="56"/>
  </si>
  <si>
    <t>タイトル</t>
    <phoneticPr fontId="56"/>
  </si>
  <si>
    <t>地域少子化対策重点推進交付金</t>
    <rPh sb="0" eb="2">
      <t>チイキ</t>
    </rPh>
    <rPh sb="2" eb="5">
      <t>ショウシカ</t>
    </rPh>
    <rPh sb="5" eb="7">
      <t>タイサク</t>
    </rPh>
    <rPh sb="7" eb="9">
      <t>ジュウテン</t>
    </rPh>
    <rPh sb="9" eb="11">
      <t>スイシン</t>
    </rPh>
    <rPh sb="11" eb="14">
      <t>コウフキン</t>
    </rPh>
    <phoneticPr fontId="56"/>
  </si>
  <si>
    <t>様式１－２</t>
    <rPh sb="0" eb="2">
      <t>ヨウシキ</t>
    </rPh>
    <phoneticPr fontId="56"/>
  </si>
  <si>
    <t>自治体区分</t>
    <rPh sb="0" eb="3">
      <t>ジチタイ</t>
    </rPh>
    <rPh sb="3" eb="5">
      <t>クブン</t>
    </rPh>
    <phoneticPr fontId="56"/>
  </si>
  <si>
    <t>都道府県</t>
    <rPh sb="0" eb="4">
      <t>トドウフケン</t>
    </rPh>
    <phoneticPr fontId="56"/>
  </si>
  <si>
    <t>重点メニュー</t>
    <rPh sb="0" eb="2">
      <t>ジュウテン</t>
    </rPh>
    <phoneticPr fontId="56"/>
  </si>
  <si>
    <t>結婚新生活支援事業</t>
    <rPh sb="0" eb="2">
      <t>ケッコン</t>
    </rPh>
    <rPh sb="2" eb="5">
      <t>シンセイカツ</t>
    </rPh>
    <rPh sb="5" eb="7">
      <t>シエン</t>
    </rPh>
    <rPh sb="7" eb="9">
      <t>ジギョウ</t>
    </rPh>
    <phoneticPr fontId="64"/>
  </si>
  <si>
    <t>重点メニュー</t>
    <rPh sb="0" eb="2">
      <t>ジュウテン</t>
    </rPh>
    <phoneticPr fontId="64"/>
  </si>
  <si>
    <t>単位など</t>
    <rPh sb="0" eb="2">
      <t>タンイ</t>
    </rPh>
    <phoneticPr fontId="56"/>
  </si>
  <si>
    <t>（要件充足-共通-）プルダウン</t>
    <rPh sb="1" eb="5">
      <t>ヨウケンジュウソク</t>
    </rPh>
    <rPh sb="6" eb="8">
      <t>キョウツウ</t>
    </rPh>
    <phoneticPr fontId="56"/>
  </si>
  <si>
    <t>報償費</t>
  </si>
  <si>
    <t>含まれていない</t>
    <rPh sb="0" eb="1">
      <t>フク</t>
    </rPh>
    <phoneticPr fontId="56"/>
  </si>
  <si>
    <t>回</t>
  </si>
  <si>
    <t>団体</t>
  </si>
  <si>
    <t>割</t>
  </si>
  <si>
    <t>組</t>
  </si>
  <si>
    <t>店舗</t>
  </si>
  <si>
    <t>校</t>
  </si>
  <si>
    <t>部</t>
  </si>
  <si>
    <t>枚</t>
  </si>
  <si>
    <t>市町村</t>
    <phoneticPr fontId="56"/>
  </si>
  <si>
    <t>市町</t>
    <phoneticPr fontId="56"/>
  </si>
  <si>
    <t>か所</t>
  </si>
  <si>
    <t>世帯</t>
  </si>
  <si>
    <t>要件１</t>
    <rPh sb="0" eb="2">
      <t>ヨウケン</t>
    </rPh>
    <phoneticPr fontId="56"/>
  </si>
  <si>
    <t>要件２</t>
    <rPh sb="0" eb="2">
      <t>ヨウケン</t>
    </rPh>
    <phoneticPr fontId="56"/>
  </si>
  <si>
    <t>要件３</t>
    <rPh sb="0" eb="2">
      <t>ヨウケン</t>
    </rPh>
    <phoneticPr fontId="56"/>
  </si>
  <si>
    <t>要件４</t>
    <rPh sb="0" eb="2">
      <t>ヨウケン</t>
    </rPh>
    <phoneticPr fontId="56"/>
  </si>
  <si>
    <t>要件５</t>
    <rPh sb="0" eb="2">
      <t>ヨウケン</t>
    </rPh>
    <phoneticPr fontId="56"/>
  </si>
  <si>
    <t>要件６</t>
    <rPh sb="0" eb="2">
      <t>ヨウケン</t>
    </rPh>
    <phoneticPr fontId="56"/>
  </si>
  <si>
    <t>要件７</t>
    <rPh sb="0" eb="2">
      <t>ヨウケン</t>
    </rPh>
    <phoneticPr fontId="56"/>
  </si>
  <si>
    <t>要件８</t>
    <rPh sb="0" eb="2">
      <t>ヨウケン</t>
    </rPh>
    <phoneticPr fontId="56"/>
  </si>
  <si>
    <t>R7当</t>
    <rPh sb="2" eb="3">
      <t>トウ</t>
    </rPh>
    <phoneticPr fontId="56"/>
  </si>
  <si>
    <t>R6補</t>
    <rPh sb="2" eb="3">
      <t>ホ</t>
    </rPh>
    <phoneticPr fontId="56"/>
  </si>
  <si>
    <t>個票番号</t>
    <rPh sb="0" eb="2">
      <t>コヒョウ</t>
    </rPh>
    <rPh sb="2" eb="4">
      <t>バンゴウ</t>
    </rPh>
    <phoneticPr fontId="82"/>
  </si>
  <si>
    <t>①</t>
    <phoneticPr fontId="56"/>
  </si>
  <si>
    <t>②</t>
    <phoneticPr fontId="56"/>
  </si>
  <si>
    <t>③</t>
    <phoneticPr fontId="56"/>
  </si>
  <si>
    <t>④</t>
    <phoneticPr fontId="56"/>
  </si>
  <si>
    <t>⑤</t>
    <phoneticPr fontId="56"/>
  </si>
  <si>
    <t>R7当</t>
    <phoneticPr fontId="56"/>
  </si>
  <si>
    <t>新生活①</t>
    <rPh sb="0" eb="3">
      <t>シンセイカツ</t>
    </rPh>
    <phoneticPr fontId="56"/>
  </si>
  <si>
    <t>市町村名</t>
    <rPh sb="0" eb="2">
      <t>シチョウ</t>
    </rPh>
    <rPh sb="2" eb="3">
      <t>ソン</t>
    </rPh>
    <rPh sb="3" eb="4">
      <t>メイ</t>
    </rPh>
    <phoneticPr fontId="82"/>
  </si>
  <si>
    <t>事業メニュー</t>
    <rPh sb="0" eb="2">
      <t>ジギョウ</t>
    </rPh>
    <phoneticPr fontId="54"/>
  </si>
  <si>
    <t>個別事業名</t>
    <rPh sb="0" eb="2">
      <t>コベツ</t>
    </rPh>
    <rPh sb="2" eb="4">
      <t>ジギョウ</t>
    </rPh>
    <rPh sb="4" eb="5">
      <t>メイ</t>
    </rPh>
    <phoneticPr fontId="54"/>
  </si>
  <si>
    <t>本事業の担当部局名</t>
    <phoneticPr fontId="56"/>
  </si>
  <si>
    <t>vlookup用列番号</t>
    <rPh sb="7" eb="8">
      <t>ヨウ</t>
    </rPh>
    <rPh sb="8" eb="11">
      <t>レツバンゴウ</t>
    </rPh>
    <phoneticPr fontId="8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</si>
  <si>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</si>
  <si>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</si>
  <si>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</si>
  <si>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</si>
  <si>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</si>
  <si>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</si>
  <si>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</si>
  <si>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</si>
  <si>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</si>
  <si>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</si>
  <si>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</si>
  <si>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</si>
  <si>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</si>
  <si>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</si>
  <si>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</si>
  <si>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</si>
  <si>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</si>
  <si>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</si>
  <si>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</si>
  <si>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</si>
  <si>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</si>
  <si>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</si>
  <si>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</si>
  <si>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</si>
  <si>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</si>
  <si>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</si>
  <si>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</si>
  <si>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</si>
  <si>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</si>
  <si>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</si>
  <si>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</si>
  <si>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</si>
  <si>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</si>
  <si>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</si>
  <si>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</si>
  <si>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</si>
  <si>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</si>
  <si>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</si>
  <si>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</si>
  <si>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</si>
  <si>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</si>
  <si>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</si>
  <si>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</si>
  <si>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</si>
  <si>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</si>
  <si>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</si>
  <si>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</si>
  <si>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自治体コード
６桁</t>
    <rPh sb="0" eb="3">
      <t>ジチタイ</t>
    </rPh>
    <rPh sb="8" eb="9">
      <t>ケタ</t>
    </rPh>
    <phoneticPr fontId="56"/>
  </si>
  <si>
    <t>＜本個別事業の位置付け＞</t>
    <phoneticPr fontId="56"/>
  </si>
  <si>
    <t>国基準</t>
    <rPh sb="0" eb="1">
      <t>クニ</t>
    </rPh>
    <rPh sb="1" eb="3">
      <t>キジュン</t>
    </rPh>
    <phoneticPr fontId="56"/>
  </si>
  <si>
    <t>夫婦の合計所得が500万円未満</t>
    <rPh sb="0" eb="2">
      <t>フウフ</t>
    </rPh>
    <rPh sb="3" eb="5">
      <t>ゴウケイ</t>
    </rPh>
    <rPh sb="5" eb="7">
      <t>ショトク</t>
    </rPh>
    <rPh sb="11" eb="13">
      <t>マンエン</t>
    </rPh>
    <rPh sb="13" eb="15">
      <t>ミマン</t>
    </rPh>
    <phoneticPr fontId="56"/>
  </si>
  <si>
    <t>夫婦ともに婚姻日における年齢が39歳以下の世帯</t>
    <rPh sb="0" eb="2">
      <t>フウフ</t>
    </rPh>
    <rPh sb="5" eb="7">
      <t>コンイン</t>
    </rPh>
    <rPh sb="7" eb="8">
      <t>ビ</t>
    </rPh>
    <rPh sb="12" eb="14">
      <t>ネンレイ</t>
    </rPh>
    <rPh sb="17" eb="20">
      <t>サイイカ</t>
    </rPh>
    <rPh sb="21" eb="23">
      <t>セタイ</t>
    </rPh>
    <phoneticPr fontId="56"/>
  </si>
  <si>
    <t>各費用に係る合計が60万円</t>
    <phoneticPr fontId="56"/>
  </si>
  <si>
    <t>各費用に係る合計が30万円</t>
    <phoneticPr fontId="56"/>
  </si>
  <si>
    <t>所得要件</t>
    <rPh sb="0" eb="2">
      <t>ショトク</t>
    </rPh>
    <rPh sb="2" eb="4">
      <t>ヨウケン</t>
    </rPh>
    <phoneticPr fontId="56"/>
  </si>
  <si>
    <t>年齢要件</t>
    <rPh sb="0" eb="2">
      <t>ネンレイ</t>
    </rPh>
    <rPh sb="2" eb="4">
      <t>ヨウケン</t>
    </rPh>
    <rPh sb="3" eb="4">
      <t>ショヨウ</t>
    </rPh>
    <phoneticPr fontId="56"/>
  </si>
  <si>
    <t>住宅取得費用</t>
    <rPh sb="0" eb="2">
      <t>ジュウタク</t>
    </rPh>
    <rPh sb="2" eb="4">
      <t>シュトク</t>
    </rPh>
    <rPh sb="4" eb="6">
      <t>ヒヨウ</t>
    </rPh>
    <phoneticPr fontId="56"/>
  </si>
  <si>
    <t>住宅賃借費用</t>
    <rPh sb="0" eb="2">
      <t>ジュウタク</t>
    </rPh>
    <rPh sb="2" eb="4">
      <t>チンシャク</t>
    </rPh>
    <rPh sb="4" eb="6">
      <t>ヒヨウ</t>
    </rPh>
    <phoneticPr fontId="56"/>
  </si>
  <si>
    <t>引越費用</t>
    <rPh sb="0" eb="2">
      <t>ヒッコシ</t>
    </rPh>
    <rPh sb="2" eb="4">
      <t>ヒヨウ</t>
    </rPh>
    <phoneticPr fontId="56"/>
  </si>
  <si>
    <t>【対象費用】</t>
    <rPh sb="1" eb="3">
      <t>タイショウ</t>
    </rPh>
    <rPh sb="3" eb="5">
      <t>ヒヨウ</t>
    </rPh>
    <phoneticPr fontId="56"/>
  </si>
  <si>
    <t>　【令和６年度申請状況】</t>
    <rPh sb="2" eb="4">
      <t>レイワ</t>
    </rPh>
    <rPh sb="5" eb="7">
      <t>ネンド</t>
    </rPh>
    <rPh sb="7" eb="9">
      <t>シンセイ</t>
    </rPh>
    <rPh sb="9" eb="11">
      <t>ジョウキョウ</t>
    </rPh>
    <phoneticPr fontId="56"/>
  </si>
  <si>
    <t>＜左記の上限額の合計を使用しない場合の積算＞</t>
    <rPh sb="1" eb="3">
      <t>サキ</t>
    </rPh>
    <rPh sb="4" eb="7">
      <t>ジョウゲンガク</t>
    </rPh>
    <rPh sb="8" eb="10">
      <t>ゴウケイ</t>
    </rPh>
    <rPh sb="11" eb="13">
      <t>シヨウ</t>
    </rPh>
    <rPh sb="16" eb="18">
      <t>バアイ</t>
    </rPh>
    <rPh sb="19" eb="21">
      <t>セキサン</t>
    </rPh>
    <phoneticPr fontId="56"/>
  </si>
  <si>
    <t>Ａ
29歳以下
世帯数</t>
    <rPh sb="4" eb="5">
      <t>サイ</t>
    </rPh>
    <rPh sb="5" eb="7">
      <t>イカ</t>
    </rPh>
    <rPh sb="8" eb="11">
      <t>セタイスウ</t>
    </rPh>
    <phoneticPr fontId="82"/>
  </si>
  <si>
    <t>Ｂ
その他
世帯数</t>
    <rPh sb="4" eb="5">
      <t>タ</t>
    </rPh>
    <rPh sb="6" eb="9">
      <t>セタイスウ</t>
    </rPh>
    <phoneticPr fontId="82"/>
  </si>
  <si>
    <t>Ｄ
継続補助世帯
見込数</t>
    <rPh sb="6" eb="8">
      <t>セタイ</t>
    </rPh>
    <rPh sb="9" eb="11">
      <t>ミコミ</t>
    </rPh>
    <phoneticPr fontId="82"/>
  </si>
  <si>
    <t>Ｇ
継続補助
対象経費
支出予定額
（円）</t>
    <rPh sb="2" eb="4">
      <t>ケイゾク</t>
    </rPh>
    <rPh sb="4" eb="6">
      <t>ホジョ</t>
    </rPh>
    <phoneticPr fontId="82"/>
  </si>
  <si>
    <t>データ整理用欄</t>
    <rPh sb="3" eb="6">
      <t>セイリヨウ</t>
    </rPh>
    <rPh sb="6" eb="7">
      <t>ラン</t>
    </rPh>
    <phoneticPr fontId="56"/>
  </si>
  <si>
    <r>
      <t xml:space="preserve">世帯数積算根拠
</t>
    </r>
    <r>
      <rPr>
        <sz val="11"/>
        <color rgb="FFFF0000"/>
        <rFont val="ＭＳ Ｐゴシック"/>
        <family val="3"/>
        <charset val="128"/>
        <scheme val="minor"/>
      </rPr>
      <t>※簡潔に記載してください。</t>
    </r>
    <rPh sb="0" eb="3">
      <t>セタイスウ</t>
    </rPh>
    <rPh sb="3" eb="5">
      <t>セキサン</t>
    </rPh>
    <rPh sb="5" eb="7">
      <t>コンキョ</t>
    </rPh>
    <rPh sb="9" eb="11">
      <t>カンケツ</t>
    </rPh>
    <rPh sb="12" eb="14">
      <t>キサイ</t>
    </rPh>
    <phoneticPr fontId="82"/>
  </si>
  <si>
    <t>自治体独自基準</t>
    <rPh sb="0" eb="3">
      <t>ジチタイ</t>
    </rPh>
    <rPh sb="3" eb="5">
      <t>ドクジ</t>
    </rPh>
    <rPh sb="5" eb="7">
      <t>キジュン</t>
    </rPh>
    <phoneticPr fontId="56"/>
  </si>
  <si>
    <t>単位</t>
    <rPh sb="0" eb="2">
      <t>タンイ</t>
    </rPh>
    <phoneticPr fontId="82"/>
  </si>
  <si>
    <t>項目名</t>
    <rPh sb="0" eb="2">
      <t>コウモク</t>
    </rPh>
    <rPh sb="2" eb="3">
      <t>メイ</t>
    </rPh>
    <phoneticPr fontId="82"/>
  </si>
  <si>
    <t>件</t>
    <rPh sb="0" eb="1">
      <t>ケン</t>
    </rPh>
    <phoneticPr fontId="56"/>
  </si>
  <si>
    <t>参考指標</t>
    <rPh sb="0" eb="2">
      <t>サンコウ</t>
    </rPh>
    <rPh sb="2" eb="4">
      <t>シヒョウ</t>
    </rPh>
    <phoneticPr fontId="56"/>
  </si>
  <si>
    <t>％</t>
    <phoneticPr fontId="56"/>
  </si>
  <si>
    <t>④</t>
  </si>
  <si>
    <t>⑤</t>
  </si>
  <si>
    <t>⑥</t>
  </si>
  <si>
    <t>⑦</t>
  </si>
  <si>
    <t>⑧</t>
  </si>
  <si>
    <t>⑨</t>
  </si>
  <si>
    <t>⑩</t>
  </si>
  <si>
    <t>⑪</t>
  </si>
  <si>
    <t>⑫</t>
  </si>
  <si>
    <t>⑬</t>
  </si>
  <si>
    <t>⑭</t>
  </si>
  <si>
    <t>⑮</t>
  </si>
  <si>
    <t>⑯</t>
  </si>
  <si>
    <t>⑰</t>
  </si>
  <si>
    <t>⑱</t>
  </si>
  <si>
    <t>⑲</t>
  </si>
  <si>
    <t>1月～3月
見込
世帯数</t>
    <rPh sb="9" eb="12">
      <t>セタイスウ</t>
    </rPh>
    <phoneticPr fontId="56"/>
  </si>
  <si>
    <t>～12月
実績
世帯数</t>
    <rPh sb="8" eb="10">
      <t>セタイ</t>
    </rPh>
    <rPh sb="10" eb="11">
      <t>スウ</t>
    </rPh>
    <phoneticPr fontId="56"/>
  </si>
  <si>
    <t>都道府県名
【リスト選択】</t>
    <rPh sb="0" eb="4">
      <t>トドウフケン</t>
    </rPh>
    <rPh sb="4" eb="5">
      <t>メイ</t>
    </rPh>
    <phoneticPr fontId="82"/>
  </si>
  <si>
    <t>事業実施の有無
【リスト選択】</t>
    <rPh sb="0" eb="2">
      <t>ジギョウ</t>
    </rPh>
    <rPh sb="2" eb="4">
      <t>ジッシ</t>
    </rPh>
    <rPh sb="5" eb="7">
      <t>ウム</t>
    </rPh>
    <phoneticPr fontId="56"/>
  </si>
  <si>
    <r>
      <rPr>
        <b/>
        <u/>
        <sz val="11"/>
        <color theme="1"/>
        <rFont val="ＭＳ Ｐゴシック"/>
        <family val="3"/>
        <charset val="128"/>
        <scheme val="minor"/>
      </rPr>
      <t>継続補助
規定</t>
    </r>
    <r>
      <rPr>
        <sz val="11"/>
        <color theme="1"/>
        <rFont val="ＭＳ Ｐゴシック"/>
        <family val="2"/>
        <charset val="128"/>
        <scheme val="minor"/>
      </rPr>
      <t>の有無</t>
    </r>
    <r>
      <rPr>
        <sz val="11"/>
        <color theme="1"/>
        <rFont val="ＭＳ Ｐゴシック"/>
        <family val="3"/>
        <charset val="128"/>
        <scheme val="minor"/>
      </rPr>
      <t xml:space="preserve">
【リスト選択】</t>
    </r>
    <rPh sb="0" eb="2">
      <t>ケイゾク</t>
    </rPh>
    <rPh sb="2" eb="4">
      <t>ホジョ</t>
    </rPh>
    <rPh sb="5" eb="7">
      <t>キテイ</t>
    </rPh>
    <rPh sb="8" eb="10">
      <t>ウム</t>
    </rPh>
    <phoneticPr fontId="82"/>
  </si>
  <si>
    <t>事業開始
年度（西暦）
※新規の場合は「2025」と入力</t>
    <rPh sb="0" eb="2">
      <t>ジギョウ</t>
    </rPh>
    <rPh sb="2" eb="4">
      <t>カイシ</t>
    </rPh>
    <rPh sb="5" eb="7">
      <t>ネンド</t>
    </rPh>
    <rPh sb="8" eb="10">
      <t>セイレキ</t>
    </rPh>
    <rPh sb="13" eb="15">
      <t>シンキ</t>
    </rPh>
    <rPh sb="16" eb="18">
      <t>バアイ</t>
    </rPh>
    <rPh sb="26" eb="28">
      <t>ニュウリョク</t>
    </rPh>
    <phoneticPr fontId="82"/>
  </si>
  <si>
    <t>300（R10年度）</t>
    <rPh sb="7" eb="9">
      <t>ネンド</t>
    </rPh>
    <phoneticPr fontId="56"/>
  </si>
  <si>
    <t>100（R7年度）</t>
    <rPh sb="6" eb="7">
      <t>ネン</t>
    </rPh>
    <rPh sb="7" eb="8">
      <t>ド</t>
    </rPh>
    <phoneticPr fontId="56"/>
  </si>
  <si>
    <t>80（R7年度）</t>
    <rPh sb="5" eb="6">
      <t>ネン</t>
    </rPh>
    <rPh sb="6" eb="7">
      <t>ド</t>
    </rPh>
    <phoneticPr fontId="56"/>
  </si>
  <si>
    <t>【Ｒ６年度参考】</t>
    <rPh sb="3" eb="5">
      <t>ネンド</t>
    </rPh>
    <rPh sb="5" eb="7">
      <t>サンコウ</t>
    </rPh>
    <phoneticPr fontId="56"/>
  </si>
  <si>
    <t>基準額R6補</t>
    <rPh sb="0" eb="2">
      <t>キジュン</t>
    </rPh>
    <rPh sb="2" eb="3">
      <t>ガク</t>
    </rPh>
    <phoneticPr fontId="56"/>
  </si>
  <si>
    <t>基準額R7当</t>
    <phoneticPr fontId="56"/>
  </si>
  <si>
    <t>R6補</t>
    <phoneticPr fontId="56"/>
  </si>
  <si>
    <t>ライフデザイン・結婚支援重点推進事業</t>
    <phoneticPr fontId="56"/>
  </si>
  <si>
    <t>ライフデザイン・結婚支援重点推進事業</t>
    <phoneticPr fontId="64"/>
  </si>
  <si>
    <t>一般コース</t>
    <phoneticPr fontId="64"/>
  </si>
  <si>
    <t>都道府県主導型市町村連携コース</t>
    <phoneticPr fontId="56"/>
  </si>
  <si>
    <t>1_2_2 若い世代の描くライフデザイン支援</t>
  </si>
  <si>
    <t>1_2_3 結婚支援事業者との官民連携型結婚支援</t>
  </si>
  <si>
    <t>1_2_4 AIを始めとするマッチングシステムの高度化・地域連携</t>
  </si>
  <si>
    <t>1_2_5 地域の結婚支援ボランティア・事業者等を活用した伴走型結婚支援の充実</t>
  </si>
  <si>
    <t>2_1 結婚支援コンシェルジュ事業</t>
    <rPh sb="15" eb="17">
      <t>ジギョウ</t>
    </rPh>
    <phoneticPr fontId="82"/>
  </si>
  <si>
    <t>一般コース</t>
    <rPh sb="0" eb="2">
      <t>イッパン</t>
    </rPh>
    <phoneticPr fontId="64"/>
  </si>
  <si>
    <t>国予算区分
【リスト選択】</t>
    <rPh sb="0" eb="1">
      <t>クニ</t>
    </rPh>
    <rPh sb="1" eb="3">
      <t>ヨサン</t>
    </rPh>
    <rPh sb="3" eb="5">
      <t>クブン</t>
    </rPh>
    <phoneticPr fontId="82"/>
  </si>
  <si>
    <t>区分
【リスト選択】</t>
    <rPh sb="0" eb="2">
      <t>クブン</t>
    </rPh>
    <phoneticPr fontId="54"/>
  </si>
  <si>
    <t>関連事業メニュー
【リスト選択】</t>
    <rPh sb="0" eb="2">
      <t>カンレン</t>
    </rPh>
    <rPh sb="2" eb="4">
      <t>ジギョウ</t>
    </rPh>
    <phoneticPr fontId="54"/>
  </si>
  <si>
    <t>国補助率
【自動表記】</t>
    <rPh sb="0" eb="1">
      <t>クニ</t>
    </rPh>
    <rPh sb="1" eb="4">
      <t>ホジョリツ</t>
    </rPh>
    <rPh sb="6" eb="8">
      <t>ジドウ</t>
    </rPh>
    <rPh sb="8" eb="10">
      <t>ヒョウキ</t>
    </rPh>
    <phoneticPr fontId="56"/>
  </si>
  <si>
    <t>都道府県名
＋
市町村名
【自動表記】</t>
    <rPh sb="0" eb="4">
      <t>トドウフケン</t>
    </rPh>
    <rPh sb="4" eb="5">
      <t>メイ</t>
    </rPh>
    <rPh sb="8" eb="11">
      <t>シチョウソン</t>
    </rPh>
    <rPh sb="11" eb="12">
      <t>メイ</t>
    </rPh>
    <rPh sb="14" eb="16">
      <t>ジドウ</t>
    </rPh>
    <rPh sb="16" eb="18">
      <t>ヒョウキ</t>
    </rPh>
    <phoneticPr fontId="82"/>
  </si>
  <si>
    <t>事業開始
年度（和暦）
【自動表記】</t>
    <rPh sb="0" eb="2">
      <t>ジギョウ</t>
    </rPh>
    <rPh sb="2" eb="4">
      <t>カイシ</t>
    </rPh>
    <rPh sb="5" eb="7">
      <t>ネンド</t>
    </rPh>
    <rPh sb="8" eb="10">
      <t>ワレキ</t>
    </rPh>
    <rPh sb="13" eb="15">
      <t>ジドウ</t>
    </rPh>
    <rPh sb="15" eb="17">
      <t>ヒョウキ</t>
    </rPh>
    <phoneticPr fontId="82"/>
  </si>
  <si>
    <t>経過年度
【自動表記】</t>
    <rPh sb="0" eb="2">
      <t>ケイカ</t>
    </rPh>
    <rPh sb="2" eb="4">
      <t>ネンド</t>
    </rPh>
    <rPh sb="6" eb="8">
      <t>ジドウ</t>
    </rPh>
    <rPh sb="8" eb="10">
      <t>ヒョウキ</t>
    </rPh>
    <phoneticPr fontId="56"/>
  </si>
  <si>
    <r>
      <t xml:space="preserve">申請世帯
見込数
</t>
    </r>
    <r>
      <rPr>
        <sz val="9"/>
        <color theme="1"/>
        <rFont val="ＭＳ Ｐゴシック"/>
        <family val="3"/>
        <charset val="128"/>
        <scheme val="minor"/>
      </rPr>
      <t>（実績+見込）
【自動表記】</t>
    </r>
    <rPh sb="5" eb="7">
      <t>ミコミ</t>
    </rPh>
    <rPh sb="7" eb="8">
      <t>スウ</t>
    </rPh>
    <rPh sb="10" eb="12">
      <t>ジッセキ</t>
    </rPh>
    <rPh sb="18" eb="20">
      <t>ジドウ</t>
    </rPh>
    <rPh sb="20" eb="22">
      <t>ヒョウキ</t>
    </rPh>
    <phoneticPr fontId="56"/>
  </si>
  <si>
    <t>Ｃ
新規世帯
見込数
（Ａ+Ｂ）
【自動表記】</t>
    <rPh sb="2" eb="4">
      <t>シンキ</t>
    </rPh>
    <rPh sb="4" eb="6">
      <t>セタイ</t>
    </rPh>
    <rPh sb="7" eb="9">
      <t>ミコミ</t>
    </rPh>
    <rPh sb="9" eb="10">
      <t>スウ</t>
    </rPh>
    <rPh sb="18" eb="20">
      <t>ジドウ</t>
    </rPh>
    <rPh sb="20" eb="22">
      <t>ヒョウキ</t>
    </rPh>
    <phoneticPr fontId="82"/>
  </si>
  <si>
    <t>Ｅ
29歳以下
上限額
(Ａ×60万円)
【自動表記】</t>
    <rPh sb="4" eb="5">
      <t>サイ</t>
    </rPh>
    <rPh sb="5" eb="7">
      <t>イカ</t>
    </rPh>
    <rPh sb="8" eb="10">
      <t>ジョウゲン</t>
    </rPh>
    <rPh sb="10" eb="11">
      <t>ガク</t>
    </rPh>
    <rPh sb="22" eb="24">
      <t>ジドウ</t>
    </rPh>
    <rPh sb="24" eb="26">
      <t>ヒョウキ</t>
    </rPh>
    <phoneticPr fontId="82"/>
  </si>
  <si>
    <t>Ｆ
その他
上限額
(Ｂ×30万円)
【自動表記】</t>
    <rPh sb="4" eb="5">
      <t>タ</t>
    </rPh>
    <rPh sb="6" eb="9">
      <t>ジョウゲンガク</t>
    </rPh>
    <phoneticPr fontId="82"/>
  </si>
  <si>
    <t>Ｈ
上限額
合計
（E+F+Ｇ）
【自動表記】</t>
    <rPh sb="2" eb="5">
      <t>ジョウゲンガク</t>
    </rPh>
    <rPh sb="6" eb="8">
      <t>ゴウケイ</t>
    </rPh>
    <phoneticPr fontId="82"/>
  </si>
  <si>
    <t>単位
【リスト選択】</t>
    <rPh sb="0" eb="2">
      <t>タンイ</t>
    </rPh>
    <rPh sb="7" eb="9">
      <t>センタク</t>
    </rPh>
    <phoneticPr fontId="82"/>
  </si>
  <si>
    <t>＜過年度の本個別事業で浮かび上がった課題の分析及びそれに対する取組（ステップアップ）＞</t>
    <phoneticPr fontId="56"/>
  </si>
  <si>
    <t>内容</t>
    <rPh sb="0" eb="2">
      <t>ナイヨウ</t>
    </rPh>
    <phoneticPr fontId="82"/>
  </si>
  <si>
    <t>項目</t>
    <rPh sb="0" eb="2">
      <t>コウモク</t>
    </rPh>
    <phoneticPr fontId="82"/>
  </si>
  <si>
    <t>総事業費（Ａ）（円）</t>
    <rPh sb="0" eb="4">
      <t>ソウジギョウヒ</t>
    </rPh>
    <rPh sb="8" eb="9">
      <t>エン</t>
    </rPh>
    <phoneticPr fontId="56"/>
  </si>
  <si>
    <t>差引額（Ａ-Ｂ）（円）</t>
    <rPh sb="0" eb="2">
      <t>サシヒキ</t>
    </rPh>
    <rPh sb="2" eb="3">
      <t>ガク</t>
    </rPh>
    <rPh sb="9" eb="10">
      <t>エン</t>
    </rPh>
    <phoneticPr fontId="56"/>
  </si>
  <si>
    <t>費用内訳（円）</t>
    <rPh sb="0" eb="2">
      <t>ヒヨウ</t>
    </rPh>
    <rPh sb="2" eb="4">
      <t>ウチワケ</t>
    </rPh>
    <rPh sb="5" eb="6">
      <t>エン</t>
    </rPh>
    <phoneticPr fontId="56"/>
  </si>
  <si>
    <t>共通入力シート
【地域少子化対策重点推進事業・結婚新生活支援事業】</t>
    <rPh sb="0" eb="2">
      <t>キョウツウ</t>
    </rPh>
    <rPh sb="2" eb="4">
      <t>ニュウリョク</t>
    </rPh>
    <rPh sb="9" eb="11">
      <t>チイキ</t>
    </rPh>
    <rPh sb="11" eb="14">
      <t>ショウシカ</t>
    </rPh>
    <rPh sb="14" eb="16">
      <t>タイサク</t>
    </rPh>
    <rPh sb="16" eb="18">
      <t>ジュウテン</t>
    </rPh>
    <rPh sb="18" eb="20">
      <t>スイシン</t>
    </rPh>
    <rPh sb="20" eb="22">
      <t>ジギョウ</t>
    </rPh>
    <rPh sb="23" eb="25">
      <t>ケッコン</t>
    </rPh>
    <rPh sb="25" eb="28">
      <t>シンセイカツ</t>
    </rPh>
    <rPh sb="28" eb="30">
      <t>シエン</t>
    </rPh>
    <rPh sb="30" eb="32">
      <t>ジギョウ</t>
    </rPh>
    <phoneticPr fontId="56"/>
  </si>
  <si>
    <t>個別事業の内容１</t>
    <rPh sb="0" eb="7">
      <t>コベツ</t>
    </rPh>
    <phoneticPr fontId="56"/>
  </si>
  <si>
    <t>個別事業の内容２</t>
    <rPh sb="0" eb="7">
      <t>コベツ</t>
    </rPh>
    <phoneticPr fontId="56"/>
  </si>
  <si>
    <t>個別事業の内容３</t>
    <rPh sb="0" eb="7">
      <t>コベツ</t>
    </rPh>
    <phoneticPr fontId="56"/>
  </si>
  <si>
    <t>個別事業の内容４</t>
    <rPh sb="0" eb="7">
      <t>コベツ</t>
    </rPh>
    <phoneticPr fontId="56"/>
  </si>
  <si>
    <t>個別事業の内容５</t>
    <rPh sb="0" eb="7">
      <t>コベツ</t>
    </rPh>
    <phoneticPr fontId="56"/>
  </si>
  <si>
    <t>個別事業の内容６</t>
    <rPh sb="0" eb="7">
      <t>コベツ</t>
    </rPh>
    <phoneticPr fontId="56"/>
  </si>
  <si>
    <t>個別事業の内容７</t>
    <rPh sb="0" eb="7">
      <t>コベツ</t>
    </rPh>
    <phoneticPr fontId="56"/>
  </si>
  <si>
    <t>個別事業の内容８</t>
    <rPh sb="0" eb="7">
      <t>コベツ</t>
    </rPh>
    <phoneticPr fontId="56"/>
  </si>
  <si>
    <t>個別事業の内容９</t>
    <rPh sb="0" eb="7">
      <t>コベツ</t>
    </rPh>
    <phoneticPr fontId="56"/>
  </si>
  <si>
    <t>個別事業の内容１０</t>
    <rPh sb="0" eb="7">
      <t>コベツ</t>
    </rPh>
    <phoneticPr fontId="56"/>
  </si>
  <si>
    <t>　出会いの場の創出に大きな役割を果たす●県結婚支援センターの運営を行うもの。</t>
    <phoneticPr fontId="56"/>
  </si>
  <si>
    <t>諸謝金（円）</t>
    <phoneticPr fontId="56"/>
  </si>
  <si>
    <t>賃金（円）</t>
    <rPh sb="0" eb="2">
      <t>チンギン</t>
    </rPh>
    <rPh sb="3" eb="4">
      <t>エン</t>
    </rPh>
    <phoneticPr fontId="56"/>
  </si>
  <si>
    <r>
      <t xml:space="preserve">広報の実施予定
</t>
    </r>
    <r>
      <rPr>
        <sz val="11"/>
        <color rgb="FFFF0000"/>
        <rFont val="ＭＳ Ｐゴシック"/>
        <family val="3"/>
        <charset val="128"/>
        <scheme val="minor"/>
      </rPr>
      <t>※250字以内で要約してください。</t>
    </r>
    <rPh sb="0" eb="2">
      <t>コウホウ</t>
    </rPh>
    <rPh sb="3" eb="5">
      <t>ジッシ</t>
    </rPh>
    <rPh sb="5" eb="7">
      <t>ヨテイ</t>
    </rPh>
    <phoneticPr fontId="82"/>
  </si>
  <si>
    <t>報償費（円）</t>
    <rPh sb="0" eb="3">
      <t>ホウショウヒ</t>
    </rPh>
    <phoneticPr fontId="56"/>
  </si>
  <si>
    <t>旅費（円）</t>
    <rPh sb="0" eb="2">
      <t>リョヒ</t>
    </rPh>
    <phoneticPr fontId="56"/>
  </si>
  <si>
    <t>需用費（円）</t>
    <rPh sb="0" eb="3">
      <t>ジュヨウヒ</t>
    </rPh>
    <rPh sb="4" eb="5">
      <t>エン</t>
    </rPh>
    <phoneticPr fontId="56"/>
  </si>
  <si>
    <t>役務費（円）</t>
    <rPh sb="0" eb="3">
      <t>エキムヒ</t>
    </rPh>
    <phoneticPr fontId="56"/>
  </si>
  <si>
    <t>委託料（円）</t>
    <rPh sb="0" eb="3">
      <t>イタクリョウ</t>
    </rPh>
    <rPh sb="4" eb="5">
      <t>エン</t>
    </rPh>
    <phoneticPr fontId="56"/>
  </si>
  <si>
    <t>A-Ｂ
差引額（円）
【自動表記】</t>
    <rPh sb="4" eb="5">
      <t>サ</t>
    </rPh>
    <rPh sb="5" eb="6">
      <t>ヒ</t>
    </rPh>
    <rPh sb="6" eb="7">
      <t>ガク</t>
    </rPh>
    <rPh sb="8" eb="9">
      <t>エン</t>
    </rPh>
    <rPh sb="12" eb="14">
      <t>ジドウ</t>
    </rPh>
    <rPh sb="14" eb="16">
      <t>ヒョウキ</t>
    </rPh>
    <phoneticPr fontId="54"/>
  </si>
  <si>
    <t>使用料及び賃借料（円）</t>
    <phoneticPr fontId="56"/>
  </si>
  <si>
    <t>備品購入費（円）</t>
    <rPh sb="0" eb="2">
      <t>ビヒン</t>
    </rPh>
    <rPh sb="2" eb="4">
      <t>コウニュウ</t>
    </rPh>
    <rPh sb="4" eb="5">
      <t>ヒ</t>
    </rPh>
    <rPh sb="6" eb="7">
      <t>エン</t>
    </rPh>
    <phoneticPr fontId="56"/>
  </si>
  <si>
    <t>負担金（円）</t>
    <rPh sb="0" eb="3">
      <t>フタンキン</t>
    </rPh>
    <phoneticPr fontId="56"/>
  </si>
  <si>
    <t>補助金（円）</t>
    <rPh sb="0" eb="3">
      <t>ホジョキン</t>
    </rPh>
    <rPh sb="4" eb="5">
      <t>エン</t>
    </rPh>
    <phoneticPr fontId="56"/>
  </si>
  <si>
    <t>Ａ
総事業費（円）
【自動表記】</t>
    <rPh sb="2" eb="6">
      <t>ソウジギョウヒ</t>
    </rPh>
    <rPh sb="7" eb="8">
      <t>エン</t>
    </rPh>
    <rPh sb="11" eb="13">
      <t>ジドウ</t>
    </rPh>
    <rPh sb="13" eb="15">
      <t>ヒョウキ</t>
    </rPh>
    <phoneticPr fontId="54"/>
  </si>
  <si>
    <r>
      <t xml:space="preserve">Ｃ
対象経費支出予定額（円）
</t>
    </r>
    <r>
      <rPr>
        <u/>
        <sz val="11"/>
        <color rgb="FFFF0000"/>
        <rFont val="ＭＳ Ｐゴシック"/>
        <family val="3"/>
        <charset val="128"/>
        <scheme val="minor"/>
      </rPr>
      <t xml:space="preserve">※国補助率を乗じる前の額
</t>
    </r>
    <r>
      <rPr>
        <sz val="11"/>
        <color theme="1"/>
        <rFont val="ＭＳ Ｐゴシック"/>
        <family val="3"/>
        <charset val="128"/>
        <scheme val="minor"/>
      </rPr>
      <t>【自動表記】</t>
    </r>
    <rPh sb="2" eb="4">
      <t>タイショウ</t>
    </rPh>
    <rPh sb="4" eb="6">
      <t>ケイヒ</t>
    </rPh>
    <rPh sb="6" eb="8">
      <t>シシュツ</t>
    </rPh>
    <rPh sb="8" eb="10">
      <t>ヨテイ</t>
    </rPh>
    <rPh sb="10" eb="11">
      <t>ガク</t>
    </rPh>
    <rPh sb="12" eb="13">
      <t>エン</t>
    </rPh>
    <rPh sb="29" eb="31">
      <t>ジドウ</t>
    </rPh>
    <rPh sb="31" eb="33">
      <t>ヒョウキ</t>
    </rPh>
    <phoneticPr fontId="54"/>
  </si>
  <si>
    <t>合計（円）</t>
    <rPh sb="0" eb="2">
      <t>ゴウケイ</t>
    </rPh>
    <rPh sb="3" eb="4">
      <t>エン</t>
    </rPh>
    <phoneticPr fontId="56"/>
  </si>
  <si>
    <t>⑥</t>
    <phoneticPr fontId="56"/>
  </si>
  <si>
    <t>⑦</t>
    <phoneticPr fontId="56"/>
  </si>
  <si>
    <t>⑧</t>
    <phoneticPr fontId="56"/>
  </si>
  <si>
    <t>個別事業の内容のとおり</t>
    <rPh sb="0" eb="7">
      <t>コベツ</t>
    </rPh>
    <phoneticPr fontId="56"/>
  </si>
  <si>
    <t>結婚新生活支援事業</t>
    <phoneticPr fontId="56"/>
  </si>
  <si>
    <t>事業メニュー
【リスト選択】</t>
    <rPh sb="0" eb="2">
      <t>ジギョウ</t>
    </rPh>
    <rPh sb="11" eb="13">
      <t>センタク</t>
    </rPh>
    <phoneticPr fontId="54"/>
  </si>
  <si>
    <t>別紙様式第１　様式２</t>
    <rPh sb="0" eb="2">
      <t>ベッシ</t>
    </rPh>
    <rPh sb="2" eb="4">
      <t>ヨウシキ</t>
    </rPh>
    <rPh sb="4" eb="5">
      <t>ダイ</t>
    </rPh>
    <phoneticPr fontId="56"/>
  </si>
  <si>
    <t>ライフデザイン・結婚支援重点推進事業</t>
    <rPh sb="8" eb="10">
      <t>ケッコン</t>
    </rPh>
    <rPh sb="10" eb="12">
      <t>シエン</t>
    </rPh>
    <rPh sb="12" eb="14">
      <t>ジュウテン</t>
    </rPh>
    <rPh sb="14" eb="16">
      <t>スイシン</t>
    </rPh>
    <rPh sb="16" eb="18">
      <t>ジギョウ</t>
    </rPh>
    <phoneticPr fontId="56"/>
  </si>
  <si>
    <t>共通要件</t>
    <rPh sb="0" eb="2">
      <t>キョウツウ</t>
    </rPh>
    <rPh sb="2" eb="4">
      <t>ヨウケン</t>
    </rPh>
    <phoneticPr fontId="56"/>
  </si>
  <si>
    <t>共通要件①</t>
    <phoneticPr fontId="56"/>
  </si>
  <si>
    <t>共通要件②</t>
    <phoneticPr fontId="56"/>
  </si>
  <si>
    <t>共通要件③</t>
    <phoneticPr fontId="56"/>
  </si>
  <si>
    <t>共通要件④</t>
    <phoneticPr fontId="56"/>
  </si>
  <si>
    <t>共通要件⑤</t>
    <phoneticPr fontId="56"/>
  </si>
  <si>
    <t xml:space="preserve">【全事業記入】 </t>
    <rPh sb="1" eb="2">
      <t>ゼン</t>
    </rPh>
    <rPh sb="2" eb="4">
      <t>ジギョウ</t>
    </rPh>
    <phoneticPr fontId="56"/>
  </si>
  <si>
    <t>個別入力シート
【結婚新生活支援事業】</t>
    <rPh sb="0" eb="2">
      <t>コベツ</t>
    </rPh>
    <rPh sb="2" eb="4">
      <t>ニュウリョク</t>
    </rPh>
    <phoneticPr fontId="56"/>
  </si>
  <si>
    <t>下記の要件を満たす場合は「○」を選択</t>
    <rPh sb="0" eb="2">
      <t>カキ</t>
    </rPh>
    <rPh sb="3" eb="5">
      <t>ヨウケン</t>
    </rPh>
    <rPh sb="6" eb="7">
      <t>ミ</t>
    </rPh>
    <rPh sb="9" eb="11">
      <t>バアイ</t>
    </rPh>
    <rPh sb="16" eb="18">
      <t>センタク</t>
    </rPh>
    <phoneticPr fontId="56"/>
  </si>
  <si>
    <r>
      <rPr>
        <b/>
        <u/>
        <sz val="16"/>
        <color rgb="FFFF0000"/>
        <rFont val="ＭＳ Ｐゴシック"/>
        <family val="3"/>
        <charset val="128"/>
        <scheme val="minor"/>
      </rPr>
      <t>【自治体における参考指標】</t>
    </r>
    <r>
      <rPr>
        <b/>
        <sz val="16"/>
        <color rgb="FFFF0000"/>
        <rFont val="ＭＳ Ｐゴシック"/>
        <family val="3"/>
        <charset val="128"/>
        <scheme val="minor"/>
      </rPr>
      <t xml:space="preserve">
</t>
    </r>
    <r>
      <rPr>
        <b/>
        <sz val="12"/>
        <color rgb="FFFF0000"/>
        <rFont val="ＭＳ Ｐゴシック"/>
        <family val="3"/>
        <charset val="128"/>
        <scheme val="minor"/>
      </rPr>
      <t>※全ての個別事業共通（地域少子化対策重点推進事業・結婚新生活支援事業いずれも共通）
※項目名は変更しないこと。</t>
    </r>
    <rPh sb="1" eb="4">
      <t>ジチタイ</t>
    </rPh>
    <rPh sb="8" eb="10">
      <t>サンコウ</t>
    </rPh>
    <rPh sb="10" eb="12">
      <t>シヒョウ</t>
    </rPh>
    <rPh sb="57" eb="59">
      <t>コウモク</t>
    </rPh>
    <rPh sb="59" eb="60">
      <t>メイ</t>
    </rPh>
    <rPh sb="61" eb="63">
      <t>ヘンコウ</t>
    </rPh>
    <phoneticPr fontId="56"/>
  </si>
  <si>
    <r>
      <rPr>
        <b/>
        <u/>
        <sz val="16"/>
        <color rgb="FFFF0000"/>
        <rFont val="ＭＳ Ｐゴシック"/>
        <family val="3"/>
        <charset val="128"/>
        <scheme val="minor"/>
      </rPr>
      <t>【個別事業における個別ＫＰＩ</t>
    </r>
    <r>
      <rPr>
        <b/>
        <u/>
        <sz val="11"/>
        <color rgb="FFFF0000"/>
        <rFont val="ＭＳ Ｐゴシック"/>
        <family val="3"/>
        <charset val="128"/>
        <scheme val="minor"/>
      </rPr>
      <t>（アウトプット）</t>
    </r>
    <r>
      <rPr>
        <b/>
        <u/>
        <sz val="16"/>
        <color rgb="FFFF0000"/>
        <rFont val="ＭＳ Ｐゴシック"/>
        <family val="3"/>
        <charset val="128"/>
        <scheme val="minor"/>
      </rPr>
      <t>】</t>
    </r>
    <r>
      <rPr>
        <b/>
        <sz val="12"/>
        <color rgb="FFFF0000"/>
        <rFont val="ＭＳ Ｐゴシック"/>
        <family val="3"/>
        <charset val="128"/>
        <scheme val="minor"/>
      </rPr>
      <t xml:space="preserve">
※項目名は変更しないこと。</t>
    </r>
    <rPh sb="1" eb="3">
      <t>コベツ</t>
    </rPh>
    <rPh sb="3" eb="5">
      <t>ジギョウ</t>
    </rPh>
    <rPh sb="9" eb="11">
      <t>コベツ</t>
    </rPh>
    <rPh sb="25" eb="27">
      <t>コウモク</t>
    </rPh>
    <rPh sb="27" eb="28">
      <t>メイ</t>
    </rPh>
    <rPh sb="29" eb="31">
      <t>ヘンコウ</t>
    </rPh>
    <phoneticPr fontId="56"/>
  </si>
  <si>
    <r>
      <rPr>
        <b/>
        <u/>
        <sz val="16"/>
        <color rgb="FFFF0000"/>
        <rFont val="ＭＳ Ｐゴシック"/>
        <family val="3"/>
        <charset val="128"/>
        <scheme val="minor"/>
      </rPr>
      <t>【個別事業における個別ＫＰＩ</t>
    </r>
    <r>
      <rPr>
        <b/>
        <u/>
        <sz val="11"/>
        <color rgb="FFFF0000"/>
        <rFont val="ＭＳ Ｐゴシック"/>
        <family val="3"/>
        <charset val="128"/>
        <scheme val="minor"/>
      </rPr>
      <t>（アウトカム）</t>
    </r>
    <r>
      <rPr>
        <b/>
        <u/>
        <sz val="16"/>
        <color rgb="FFFF0000"/>
        <rFont val="ＭＳ Ｐゴシック"/>
        <family val="3"/>
        <charset val="128"/>
        <scheme val="minor"/>
      </rPr>
      <t>】</t>
    </r>
    <r>
      <rPr>
        <b/>
        <sz val="12"/>
        <color rgb="FFFF0000"/>
        <rFont val="ＭＳ Ｐゴシック"/>
        <family val="3"/>
        <charset val="128"/>
        <scheme val="minor"/>
      </rPr>
      <t xml:space="preserve">
※項目名は変更しないこと。</t>
    </r>
    <rPh sb="1" eb="3">
      <t>コベツ</t>
    </rPh>
    <rPh sb="3" eb="5">
      <t>ジギョウ</t>
    </rPh>
    <rPh sb="9" eb="11">
      <t>コベツ</t>
    </rPh>
    <rPh sb="24" eb="26">
      <t>コウモク</t>
    </rPh>
    <rPh sb="26" eb="27">
      <t>メイ</t>
    </rPh>
    <rPh sb="28" eb="30">
      <t>ヘンコウ</t>
    </rPh>
    <phoneticPr fontId="56"/>
  </si>
  <si>
    <r>
      <rPr>
        <b/>
        <u/>
        <sz val="16"/>
        <color rgb="FFFF0000"/>
        <rFont val="ＭＳ Ｐゴシック"/>
        <family val="3"/>
        <charset val="128"/>
        <scheme val="minor"/>
      </rPr>
      <t>【重点メニュー・結婚支援コンシェルジュ事業の要件確認欄】</t>
    </r>
    <r>
      <rPr>
        <b/>
        <sz val="16"/>
        <color rgb="FFFF0000"/>
        <rFont val="ＭＳ Ｐゴシック"/>
        <family val="3"/>
        <charset val="128"/>
        <scheme val="minor"/>
      </rPr>
      <t xml:space="preserve">
</t>
    </r>
    <r>
      <rPr>
        <b/>
        <sz val="11"/>
        <color rgb="FFFF0000"/>
        <rFont val="ＭＳ Ｐゴシック"/>
        <family val="3"/>
        <charset val="128"/>
        <scheme val="minor"/>
      </rPr>
      <t>※「ＯＫ」となっているか必ず確認</t>
    </r>
    <rPh sb="1" eb="3">
      <t>ジュウテン</t>
    </rPh>
    <rPh sb="8" eb="10">
      <t>ケッコン</t>
    </rPh>
    <rPh sb="10" eb="12">
      <t>シエン</t>
    </rPh>
    <rPh sb="19" eb="21">
      <t>ジギョウ</t>
    </rPh>
    <phoneticPr fontId="56"/>
  </si>
  <si>
    <t xml:space="preserve">【重点メニュー・結婚支援コンシェルジュ事業の場合のみ記入】 </t>
    <rPh sb="22" eb="24">
      <t>バアイ</t>
    </rPh>
    <rPh sb="26" eb="28">
      <t>キニュウ</t>
    </rPh>
    <phoneticPr fontId="56"/>
  </si>
  <si>
    <t>重点メニュー等要件①</t>
    <rPh sb="0" eb="2">
      <t>ジュウテン</t>
    </rPh>
    <rPh sb="6" eb="7">
      <t>トウ</t>
    </rPh>
    <rPh sb="7" eb="9">
      <t>ヨウケン</t>
    </rPh>
    <phoneticPr fontId="56"/>
  </si>
  <si>
    <t>重点メニュー要件等②</t>
    <rPh sb="0" eb="2">
      <t>ジュウテン</t>
    </rPh>
    <rPh sb="6" eb="8">
      <t>ヨウケン</t>
    </rPh>
    <rPh sb="8" eb="9">
      <t>トウ</t>
    </rPh>
    <phoneticPr fontId="56"/>
  </si>
  <si>
    <t>重点メニュー等要件③</t>
    <rPh sb="0" eb="2">
      <t>ジュウテン</t>
    </rPh>
    <phoneticPr fontId="56"/>
  </si>
  <si>
    <t>重点メニュー等要件の
充足チェック結果</t>
    <rPh sb="0" eb="2">
      <t>ジュウテン</t>
    </rPh>
    <rPh sb="6" eb="7">
      <t>トウ</t>
    </rPh>
    <rPh sb="7" eb="9">
      <t>ヨウケン</t>
    </rPh>
    <rPh sb="11" eb="13">
      <t>ジュウソク</t>
    </rPh>
    <rPh sb="17" eb="19">
      <t>ケッカ</t>
    </rPh>
    <phoneticPr fontId="56"/>
  </si>
  <si>
    <t>共通要件の
充足チェック結果</t>
    <rPh sb="0" eb="2">
      <t>キョウツウ</t>
    </rPh>
    <rPh sb="2" eb="4">
      <t>ヨウケン</t>
    </rPh>
    <rPh sb="6" eb="8">
      <t>ジュウソク</t>
    </rPh>
    <rPh sb="12" eb="14">
      <t>ケッカ</t>
    </rPh>
    <phoneticPr fontId="56"/>
  </si>
  <si>
    <t>(共通要件_各種経費)</t>
    <rPh sb="1" eb="3">
      <t>キョウツウ</t>
    </rPh>
    <rPh sb="3" eb="5">
      <t>ヨウケン</t>
    </rPh>
    <rPh sb="6" eb="8">
      <t>カクシュ</t>
    </rPh>
    <rPh sb="8" eb="10">
      <t>ケイヒ</t>
    </rPh>
    <phoneticPr fontId="56"/>
  </si>
  <si>
    <t>寄付金</t>
    <rPh sb="0" eb="3">
      <t>キフキン</t>
    </rPh>
    <phoneticPr fontId="56"/>
  </si>
  <si>
    <t>その他の収入</t>
    <rPh sb="2" eb="3">
      <t>タ</t>
    </rPh>
    <rPh sb="4" eb="6">
      <t>シュウニュウ</t>
    </rPh>
    <phoneticPr fontId="56"/>
  </si>
  <si>
    <r>
      <rPr>
        <b/>
        <u/>
        <sz val="16"/>
        <color rgb="FFFF0000"/>
        <rFont val="ＭＳ Ｐゴシック"/>
        <family val="3"/>
        <charset val="128"/>
        <scheme val="minor"/>
      </rPr>
      <t>【対象費目】</t>
    </r>
    <r>
      <rPr>
        <b/>
        <sz val="16"/>
        <color rgb="FFFF0000"/>
        <rFont val="ＭＳ Ｐゴシック"/>
        <family val="3"/>
        <charset val="128"/>
        <scheme val="minor"/>
      </rPr>
      <t xml:space="preserve">
</t>
    </r>
    <r>
      <rPr>
        <b/>
        <sz val="12"/>
        <color rgb="FFFF0000"/>
        <rFont val="ＭＳ Ｐゴシック"/>
        <family val="3"/>
        <charset val="128"/>
        <scheme val="minor"/>
      </rPr>
      <t>※対象とする費用に「〇」を選択すること。</t>
    </r>
    <rPh sb="1" eb="3">
      <t>タイショウ</t>
    </rPh>
    <rPh sb="3" eb="5">
      <t>ヒモク</t>
    </rPh>
    <rPh sb="8" eb="10">
      <t>タイショウ</t>
    </rPh>
    <rPh sb="13" eb="15">
      <t>ヒヨウ</t>
    </rPh>
    <rPh sb="20" eb="22">
      <t>センタク</t>
    </rPh>
    <phoneticPr fontId="56"/>
  </si>
  <si>
    <t>少子化対策全体の重要業績評価指標(KPI)及び定量的成果目標</t>
    <rPh sb="0" eb="3">
      <t>ショウシカ</t>
    </rPh>
    <rPh sb="3" eb="5">
      <t>タイサク</t>
    </rPh>
    <rPh sb="5" eb="7">
      <t>ゼンタイ</t>
    </rPh>
    <rPh sb="8" eb="10">
      <t>ジュウヨウ</t>
    </rPh>
    <rPh sb="10" eb="12">
      <t>ギョウセキ</t>
    </rPh>
    <rPh sb="12" eb="14">
      <t>ヒョウカ</t>
    </rPh>
    <rPh sb="14" eb="16">
      <t>シヒョウ</t>
    </rPh>
    <rPh sb="21" eb="22">
      <t>オヨ</t>
    </rPh>
    <rPh sb="23" eb="26">
      <t>テイリョウテキ</t>
    </rPh>
    <rPh sb="26" eb="28">
      <t>セイカ</t>
    </rPh>
    <rPh sb="28" eb="30">
      <t>モクヒョウ</t>
    </rPh>
    <phoneticPr fontId="56"/>
  </si>
  <si>
    <r>
      <t>個別事業の重要業績評価指標(KPI)及び定量的成果目標</t>
    </r>
    <r>
      <rPr>
        <b/>
        <u/>
        <sz val="14"/>
        <color rgb="FFFF0000"/>
        <rFont val="ＭＳ Ｐゴシック"/>
        <family val="3"/>
        <charset val="128"/>
        <scheme val="minor"/>
      </rPr>
      <t>【アウトプット】</t>
    </r>
    <phoneticPr fontId="56"/>
  </si>
  <si>
    <r>
      <t>個別事業の重要業績評価指標(KPI)及び定量的成果目標</t>
    </r>
    <r>
      <rPr>
        <b/>
        <u/>
        <sz val="14"/>
        <color rgb="FFFF0000"/>
        <rFont val="ＭＳ Ｐゴシック"/>
        <family val="3"/>
        <charset val="128"/>
        <scheme val="minor"/>
      </rPr>
      <t>【アウトカム】</t>
    </r>
    <phoneticPr fontId="56"/>
  </si>
  <si>
    <t>政令指定都市</t>
    <rPh sb="0" eb="2">
      <t>セイレイ</t>
    </rPh>
    <rPh sb="2" eb="4">
      <t>シテイ</t>
    </rPh>
    <rPh sb="4" eb="6">
      <t>トシ</t>
    </rPh>
    <phoneticPr fontId="56"/>
  </si>
  <si>
    <t>市町村</t>
    <rPh sb="0" eb="3">
      <t>シチョウソン</t>
    </rPh>
    <phoneticPr fontId="56"/>
  </si>
  <si>
    <r>
      <t xml:space="preserve">新規／継続
</t>
    </r>
    <r>
      <rPr>
        <sz val="11"/>
        <color theme="1"/>
        <rFont val="ＭＳ Ｐゴシック"/>
        <family val="3"/>
        <charset val="128"/>
        <scheme val="minor"/>
      </rPr>
      <t xml:space="preserve">(一般財源での
実施も含む)
</t>
    </r>
    <r>
      <rPr>
        <sz val="11"/>
        <color theme="1"/>
        <rFont val="ＭＳ Ｐゴシック"/>
        <family val="2"/>
        <charset val="128"/>
        <scheme val="minor"/>
      </rPr>
      <t>【リスト選択】</t>
    </r>
    <rPh sb="0" eb="2">
      <t>シンキ</t>
    </rPh>
    <rPh sb="3" eb="5">
      <t>ケイゾク</t>
    </rPh>
    <rPh sb="25" eb="27">
      <t>センタク</t>
    </rPh>
    <phoneticPr fontId="82"/>
  </si>
  <si>
    <r>
      <t xml:space="preserve">過年度の本個別事業で浮かび上がった課題の分析及びそれに対する取組（ステップアップを含む。）
</t>
    </r>
    <r>
      <rPr>
        <sz val="11"/>
        <color rgb="FFFF0000"/>
        <rFont val="ＭＳ Ｐゴシック"/>
        <family val="3"/>
        <charset val="128"/>
        <scheme val="minor"/>
      </rPr>
      <t>※箇条書きで簡潔に記載してください。</t>
    </r>
    <rPh sb="41" eb="42">
      <t>フク</t>
    </rPh>
    <rPh sb="47" eb="50">
      <t>カジョウガ</t>
    </rPh>
    <rPh sb="52" eb="54">
      <t>カンケツ</t>
    </rPh>
    <rPh sb="55" eb="57">
      <t>キサイ</t>
    </rPh>
    <phoneticPr fontId="56"/>
  </si>
  <si>
    <t>交付金事業に対する事業対象者（住民等）の満足度
※該当事業のみ必須</t>
    <rPh sb="26" eb="28">
      <t>ガイトウ</t>
    </rPh>
    <rPh sb="28" eb="30">
      <t>ジギョウ</t>
    </rPh>
    <rPh sb="32" eb="34">
      <t>ヒッス</t>
    </rPh>
    <phoneticPr fontId="56"/>
  </si>
  <si>
    <t>希望どおりの結婚に向けて後押ししてくれたと感じた人の割合
※該当事業のみ必須</t>
    <rPh sb="31" eb="33">
      <t>ガイトウ</t>
    </rPh>
    <rPh sb="33" eb="35">
      <t>ジギョウ</t>
    </rPh>
    <rPh sb="37" eb="39">
      <t>ヒッス</t>
    </rPh>
    <phoneticPr fontId="56"/>
  </si>
  <si>
    <t>結婚、妊娠・出産、子育てに前向きになったと感じた人の割合
※該当事業のみ必須</t>
    <rPh sb="0" eb="2">
      <t>ケッコン</t>
    </rPh>
    <rPh sb="3" eb="5">
      <t>ニンシン</t>
    </rPh>
    <rPh sb="6" eb="8">
      <t>シュッサン</t>
    </rPh>
    <rPh sb="9" eb="11">
      <t>コソダ</t>
    </rPh>
    <rPh sb="13" eb="15">
      <t>マエム</t>
    </rPh>
    <rPh sb="21" eb="22">
      <t>カン</t>
    </rPh>
    <rPh sb="24" eb="25">
      <t>ヒト</t>
    </rPh>
    <rPh sb="26" eb="28">
      <t>ワリアイ</t>
    </rPh>
    <phoneticPr fontId="56"/>
  </si>
  <si>
    <r>
      <t>※個別事業の内容の「項目」は150字以内・「内容」は1000字以内で要約すること。
※１つの個票について</t>
    </r>
    <r>
      <rPr>
        <b/>
        <u/>
        <sz val="16"/>
        <color rgb="FFFF0000"/>
        <rFont val="ＭＳ Ｐゴシック"/>
        <family val="3"/>
        <charset val="128"/>
        <scheme val="minor"/>
      </rPr>
      <t>最大10項目まで</t>
    </r>
    <r>
      <rPr>
        <b/>
        <sz val="16"/>
        <color rgb="FFFF0000"/>
        <rFont val="ＭＳ Ｐゴシック"/>
        <family val="3"/>
        <charset val="128"/>
        <scheme val="minor"/>
      </rPr>
      <t>とし、４項目以降は非表示された列を再表示すること。</t>
    </r>
    <rPh sb="1" eb="3">
      <t>コベツ</t>
    </rPh>
    <rPh sb="3" eb="5">
      <t>ジギョウ</t>
    </rPh>
    <rPh sb="6" eb="8">
      <t>ナイヨウ</t>
    </rPh>
    <rPh sb="46" eb="48">
      <t>コヒョウ</t>
    </rPh>
    <rPh sb="52" eb="54">
      <t>サイダイ</t>
    </rPh>
    <rPh sb="64" eb="66">
      <t>コウモク</t>
    </rPh>
    <rPh sb="66" eb="68">
      <t>イコウ</t>
    </rPh>
    <rPh sb="69" eb="72">
      <t>ヒヒョウジ</t>
    </rPh>
    <rPh sb="75" eb="76">
      <t>レツ</t>
    </rPh>
    <rPh sb="77" eb="80">
      <t>サイヒョウジ</t>
    </rPh>
    <phoneticPr fontId="56"/>
  </si>
  <si>
    <t>②継続補助世帯見込</t>
    <rPh sb="1" eb="3">
      <t>ケイゾク</t>
    </rPh>
    <rPh sb="3" eb="5">
      <t>ホジョ</t>
    </rPh>
    <rPh sb="5" eb="7">
      <t>セタイ</t>
    </rPh>
    <rPh sb="7" eb="9">
      <t>ミコミ</t>
    </rPh>
    <phoneticPr fontId="56"/>
  </si>
  <si>
    <t>（継続補助規定の有無）</t>
    <rPh sb="1" eb="3">
      <t>ケイゾク</t>
    </rPh>
    <rPh sb="3" eb="5">
      <t>ホジョ</t>
    </rPh>
    <rPh sb="5" eb="7">
      <t>キテイ</t>
    </rPh>
    <rPh sb="8" eb="10">
      <t>ウム</t>
    </rPh>
    <phoneticPr fontId="56"/>
  </si>
  <si>
    <t>②</t>
  </si>
  <si>
    <t>③</t>
  </si>
  <si>
    <t>記載例・留意点等</t>
    <rPh sb="0" eb="2">
      <t>キサイ</t>
    </rPh>
    <rPh sb="2" eb="3">
      <t>レイ</t>
    </rPh>
    <rPh sb="4" eb="7">
      <t>リュウイテン</t>
    </rPh>
    <rPh sb="7" eb="8">
      <t>トウ</t>
    </rPh>
    <phoneticPr fontId="56"/>
  </si>
  <si>
    <r>
      <rPr>
        <b/>
        <u/>
        <sz val="11"/>
        <color rgb="FFFF0000"/>
        <rFont val="ＭＳ Ｐゴシック"/>
        <family val="3"/>
        <charset val="128"/>
        <scheme val="minor"/>
      </rPr>
      <t>（記載例１）直近の支給実績に基づいた積算</t>
    </r>
    <r>
      <rPr>
        <sz val="11"/>
        <color theme="1"/>
        <rFont val="ＭＳ Ｐゴシック"/>
        <family val="2"/>
        <charset val="128"/>
        <scheme val="minor"/>
      </rPr>
      <t xml:space="preserve">
・申請見込については、令和●年度の当事業における支給実績を引用。
</t>
    </r>
    <r>
      <rPr>
        <b/>
        <u/>
        <sz val="11"/>
        <color rgb="FFFF0000"/>
        <rFont val="ＭＳ Ｐゴシック"/>
        <family val="3"/>
        <charset val="128"/>
        <scheme val="minor"/>
      </rPr>
      <t>（記載例２）住民、税務担当へ照会し、直近の婚姻件数のうち、年齢、所得要件を満たす世帯を算出し積算</t>
    </r>
    <r>
      <rPr>
        <sz val="11"/>
        <color theme="1"/>
        <rFont val="ＭＳ Ｐゴシック"/>
        <family val="2"/>
        <charset val="128"/>
        <scheme val="minor"/>
      </rPr>
      <t xml:space="preserve">
・29歳以下〇世帯については、令和●年度の夫婦ともに婚姻日における年齢が29歳以下の婚姻件数△件のうち、所得500万円未満の世帯数を税務課において確認し、算出。
・その他〇世帯については、令和●年度の夫婦ともに婚姻日における年齢が39歳以下（ともに29歳以下を除く）の婚姻件数▲件のうち、所得500万円未満の世帯数を税務課において確認し、算出。</t>
    </r>
    <r>
      <rPr>
        <sz val="11"/>
        <color theme="1"/>
        <rFont val="ＭＳ Ｐゴシック"/>
        <family val="3"/>
        <charset val="128"/>
        <scheme val="minor"/>
      </rPr>
      <t xml:space="preserve">
</t>
    </r>
    <r>
      <rPr>
        <b/>
        <u/>
        <sz val="11"/>
        <color rgb="FFFF0000"/>
        <rFont val="ＭＳ Ｐゴシック"/>
        <family val="3"/>
        <charset val="128"/>
        <scheme val="minor"/>
      </rPr>
      <t>（記載例３）人口動態統計における婚姻件数及び国民生活基礎調査における世帯年収から対象世帯を算出する積算</t>
    </r>
    <r>
      <rPr>
        <b/>
        <sz val="11"/>
        <color rgb="FFFF0000"/>
        <rFont val="ＭＳ Ｐゴシック"/>
        <family val="3"/>
        <charset val="128"/>
        <scheme val="minor"/>
      </rPr>
      <t xml:space="preserve">
</t>
    </r>
    <r>
      <rPr>
        <sz val="11"/>
        <color theme="1"/>
        <rFont val="ＭＳ Ｐゴシック"/>
        <family val="3"/>
        <charset val="128"/>
        <scheme val="minor"/>
      </rPr>
      <t>・29歳以下申請見込：〇世帯＝①100件×②45％×④85％
・上記以外申請見込：〇世帯＝①100件×③45％×⑤65%
①「令和●年度人口動態統計」直近年度のＡ市年間婚姻件数100件
②「令和●年度人口動態統計」直近年度の結婚生活に入った夫婦ともに29歳以下の世帯割合45％
③「令和●年度人口動態統計」直近年度の結婚生活に入った夫婦ともに39歳以下の世帯割合90％のうち、
ともに29歳以下を除いた世帯割合：90%－②45%＝45%
④「令和●年度国民生活基礎調査」直近年度の世帯主の年齢別、世帯所得の割合
29歳以下の世帯総数のうち、世帯収入が700万円以下（所得換算約500万円）の世帯の割合85％
⑤「令和●年度国民生活基礎調査」直近年度の世帯主の年齢別、世帯所得の割合
30歳以上39歳以下世帯総数のうち、世帯収入が700万円以下（所得換算約500万円）の世帯の割合65％</t>
    </r>
    <rPh sb="279" eb="281">
      <t>キサイ</t>
    </rPh>
    <phoneticPr fontId="56"/>
  </si>
  <si>
    <r>
      <rPr>
        <b/>
        <u/>
        <sz val="11"/>
        <color rgb="FFFF0000"/>
        <rFont val="ＭＳ Ｐゴシック"/>
        <family val="3"/>
        <charset val="128"/>
        <scheme val="minor"/>
      </rPr>
      <t>（記載例）</t>
    </r>
    <r>
      <rPr>
        <sz val="11"/>
        <color theme="1"/>
        <rFont val="ＭＳ Ｐゴシック"/>
        <family val="2"/>
        <charset val="128"/>
        <scheme val="minor"/>
      </rPr>
      <t xml:space="preserve">
●●部●●課</t>
    </r>
    <rPh sb="8" eb="9">
      <t>ブ</t>
    </rPh>
    <rPh sb="11" eb="12">
      <t>カ</t>
    </rPh>
    <phoneticPr fontId="56"/>
  </si>
  <si>
    <r>
      <rPr>
        <b/>
        <u/>
        <sz val="11"/>
        <color rgb="FFFF0000"/>
        <rFont val="ＭＳ Ｐゴシック"/>
        <family val="3"/>
        <charset val="128"/>
        <scheme val="minor"/>
      </rPr>
      <t>（記載例）</t>
    </r>
    <r>
      <rPr>
        <sz val="11"/>
        <color theme="1"/>
        <rFont val="ＭＳ Ｐゴシック"/>
        <family val="2"/>
        <charset val="128"/>
        <scheme val="minor"/>
      </rPr>
      <t xml:space="preserve">
●●市●●事業</t>
    </r>
    <rPh sb="1" eb="3">
      <t>キサイ</t>
    </rPh>
    <rPh sb="3" eb="4">
      <t>レイ</t>
    </rPh>
    <rPh sb="8" eb="9">
      <t>シ</t>
    </rPh>
    <rPh sb="11" eb="13">
      <t>ジギョウ</t>
    </rPh>
    <phoneticPr fontId="56"/>
  </si>
  <si>
    <r>
      <rPr>
        <b/>
        <u/>
        <sz val="11"/>
        <color rgb="FFFF0000"/>
        <rFont val="ＭＳ Ｐゴシック"/>
        <family val="3"/>
        <charset val="128"/>
        <scheme val="minor"/>
      </rPr>
      <t>（記載例）</t>
    </r>
    <r>
      <rPr>
        <sz val="11"/>
        <color theme="1"/>
        <rFont val="ＭＳ Ｐゴシック"/>
        <family val="2"/>
        <charset val="128"/>
        <scheme val="minor"/>
      </rPr>
      <t xml:space="preserve">
●●市結婚新生活支援事業</t>
    </r>
    <rPh sb="1" eb="3">
      <t>キサイ</t>
    </rPh>
    <rPh sb="3" eb="4">
      <t>レイ</t>
    </rPh>
    <rPh sb="8" eb="9">
      <t>シ</t>
    </rPh>
    <rPh sb="9" eb="11">
      <t>ケッコン</t>
    </rPh>
    <rPh sb="11" eb="14">
      <t>シンセイカツ</t>
    </rPh>
    <rPh sb="14" eb="16">
      <t>シエン</t>
    </rPh>
    <rPh sb="16" eb="18">
      <t>ジギョウ</t>
    </rPh>
    <phoneticPr fontId="56"/>
  </si>
  <si>
    <r>
      <rPr>
        <b/>
        <u/>
        <sz val="11"/>
        <color rgb="FFFF0000"/>
        <rFont val="ＭＳ Ｐゴシック"/>
        <family val="3"/>
        <charset val="128"/>
        <scheme val="minor"/>
      </rPr>
      <t>（記載例）</t>
    </r>
    <r>
      <rPr>
        <sz val="11"/>
        <color theme="1"/>
        <rFont val="ＭＳ Ｐゴシック"/>
        <family val="2"/>
        <charset val="128"/>
        <scheme val="minor"/>
      </rPr>
      <t xml:space="preserve">
・本事業の開催方法について、前年度において幅広い年齢層を対象としたことによりマッチング率が下がったことを踏まえ、対象年齢を引き下げ、若い世代を中心に集客を図る。
・本事業の周知方法について、更なる集客を図るため、従来の広報誌に加え、ＳＮＳ広告を行う。
</t>
    </r>
    <r>
      <rPr>
        <b/>
        <u/>
        <sz val="11"/>
        <color rgb="FFFF0000"/>
        <rFont val="ＭＳ Ｐゴシック"/>
        <family val="3"/>
        <charset val="128"/>
        <scheme val="minor"/>
      </rPr>
      <t xml:space="preserve">（留意点）
</t>
    </r>
    <r>
      <rPr>
        <sz val="11"/>
        <color theme="1"/>
        <rFont val="ＭＳ Ｐゴシック"/>
        <family val="3"/>
        <charset val="128"/>
        <scheme val="minor"/>
      </rPr>
      <t>・一般財源での実施も含めた継続事業については、過年度の事業で浮かび上がった課題の分析やそれに対する取組（ステップアップ）を記載
・新規事業については記載不要。</t>
    </r>
    <rPh sb="1" eb="3">
      <t>キサイ</t>
    </rPh>
    <rPh sb="3" eb="4">
      <t>レイ</t>
    </rPh>
    <rPh sb="7" eb="8">
      <t>ホン</t>
    </rPh>
    <rPh sb="8" eb="10">
      <t>ジギョウ</t>
    </rPh>
    <rPh sb="11" eb="13">
      <t>カイサイ</t>
    </rPh>
    <rPh sb="13" eb="15">
      <t>ホウホウ</t>
    </rPh>
    <rPh sb="20" eb="23">
      <t>ゼンネンド</t>
    </rPh>
    <rPh sb="27" eb="29">
      <t>ハバヒロ</t>
    </rPh>
    <rPh sb="30" eb="33">
      <t>ネンレイソウ</t>
    </rPh>
    <rPh sb="34" eb="36">
      <t>タイショウ</t>
    </rPh>
    <rPh sb="49" eb="50">
      <t>リツ</t>
    </rPh>
    <rPh sb="51" eb="52">
      <t>サ</t>
    </rPh>
    <rPh sb="58" eb="59">
      <t>フ</t>
    </rPh>
    <rPh sb="62" eb="64">
      <t>タイショウ</t>
    </rPh>
    <rPh sb="64" eb="66">
      <t>ネンレイ</t>
    </rPh>
    <rPh sb="67" eb="68">
      <t>ヒ</t>
    </rPh>
    <rPh sb="69" eb="70">
      <t>サ</t>
    </rPh>
    <rPh sb="72" eb="73">
      <t>ワカ</t>
    </rPh>
    <rPh sb="74" eb="76">
      <t>セダイ</t>
    </rPh>
    <rPh sb="77" eb="79">
      <t>チュウシン</t>
    </rPh>
    <rPh sb="80" eb="82">
      <t>シュウキャク</t>
    </rPh>
    <rPh sb="83" eb="84">
      <t>ハカ</t>
    </rPh>
    <rPh sb="88" eb="89">
      <t>ホン</t>
    </rPh>
    <rPh sb="89" eb="91">
      <t>ジギョウ</t>
    </rPh>
    <rPh sb="92" eb="94">
      <t>シュウチ</t>
    </rPh>
    <rPh sb="94" eb="96">
      <t>ホウホウ</t>
    </rPh>
    <rPh sb="101" eb="102">
      <t>サラ</t>
    </rPh>
    <rPh sb="104" eb="106">
      <t>シュウキャク</t>
    </rPh>
    <rPh sb="107" eb="108">
      <t>ハカ</t>
    </rPh>
    <rPh sb="112" eb="114">
      <t>ジュウライ</t>
    </rPh>
    <rPh sb="115" eb="118">
      <t>コウホウシ</t>
    </rPh>
    <rPh sb="119" eb="120">
      <t>クワ</t>
    </rPh>
    <rPh sb="125" eb="127">
      <t>コウコク</t>
    </rPh>
    <rPh sb="128" eb="129">
      <t>オコナ</t>
    </rPh>
    <rPh sb="134" eb="137">
      <t>リュウイテン</t>
    </rPh>
    <phoneticPr fontId="56"/>
  </si>
  <si>
    <r>
      <rPr>
        <b/>
        <u/>
        <sz val="11"/>
        <color rgb="FFFF0000"/>
        <rFont val="ＭＳ Ｐゴシック"/>
        <family val="3"/>
        <charset val="128"/>
        <scheme val="minor"/>
      </rPr>
      <t>（記載例）</t>
    </r>
    <r>
      <rPr>
        <sz val="11"/>
        <color theme="1"/>
        <rFont val="ＭＳ Ｐゴシック"/>
        <family val="2"/>
        <charset val="128"/>
        <scheme val="minor"/>
      </rPr>
      <t xml:space="preserve">
　結婚の希望を叶えられるよう、出会いの機会の場を提供するため、委託により次のとおり婚活イベントとスキルアップセミナーを開催する。
　イベント・セミナーの開催にあたって、結婚支援センターの登録者への周知、参加を促すとともに、イベント・セミナー参加者に対して結婚支援センター、マッチングシステムへの登録案内、イベン・セミナー開催後に結婚相談員による個別相談の機会を設ける。
○体験型イベント（年3回）
・参加予定者数（定員）：●人（男女各●人×3回）
・内容：●●体験など
・対象：おおむね●～●歳の独身者
※参加費を次のとおり徴収し、徴収した参加費は、「寄付金その他の収入額」として計上。
　男性＠2,000円×●名、女性＠1,000円×●名　（小計●円×３回）
○女性向けセミナー
・体験型セミナー３回
・参加予定者数（定員）：●人（●人×3回）
・内容：●●など
○男性向けセミナー
・イベントの前に講演型セミナー3回
・参加予定者数（定員）：●人（●人×3回）
・内容：●●など
○周知・広報について
・チラシ配布（●枚）、市ホームページ、専用特設サイト、SNS（インスタグラム、エックス（旧_ツイッター）、フェイスブック、ラインなど）</t>
    </r>
    <rPh sb="1" eb="3">
      <t>キサイ</t>
    </rPh>
    <rPh sb="3" eb="4">
      <t>レイ</t>
    </rPh>
    <rPh sb="37" eb="39">
      <t>イタク</t>
    </rPh>
    <rPh sb="42" eb="43">
      <t>ツギ</t>
    </rPh>
    <rPh sb="47" eb="49">
      <t>コンカツ</t>
    </rPh>
    <rPh sb="130" eb="131">
      <t>タイ</t>
    </rPh>
    <rPh sb="221" eb="223">
      <t>ダンジョ</t>
    </rPh>
    <rPh sb="223" eb="224">
      <t>カク</t>
    </rPh>
    <rPh sb="329" eb="330">
      <t>ショウ</t>
    </rPh>
    <rPh sb="335" eb="336">
      <t>カイ</t>
    </rPh>
    <rPh sb="436" eb="437">
      <t>ニン</t>
    </rPh>
    <rPh sb="439" eb="440">
      <t>カイ</t>
    </rPh>
    <rPh sb="482" eb="484">
      <t>センヨウ</t>
    </rPh>
    <rPh sb="484" eb="486">
      <t>トクセツ</t>
    </rPh>
    <rPh sb="507" eb="508">
      <t>キュウ</t>
    </rPh>
    <phoneticPr fontId="56"/>
  </si>
  <si>
    <r>
      <rPr>
        <b/>
        <u/>
        <sz val="11"/>
        <color rgb="FFFF0000"/>
        <rFont val="ＭＳ Ｐゴシック"/>
        <family val="3"/>
        <charset val="128"/>
        <scheme val="minor"/>
      </rPr>
      <t>（記載例）</t>
    </r>
    <r>
      <rPr>
        <sz val="11"/>
        <color theme="1"/>
        <rFont val="ＭＳ Ｐゴシック"/>
        <family val="2"/>
        <charset val="128"/>
        <scheme val="minor"/>
      </rPr>
      <t xml:space="preserve">
　県内の高校・大学と連携し、ライフデザインセミナー及びワークショップを実施する。妊娠・出産の正しい知識と結婚・子育てに関するマネーライフプランニング等について、子育て世帯をファシリテーターとし、複数のロールモデルを提供する一助とする。（ファシリテーターは公募の上、決定する）
　※対象：県内大学●校、県内高校●校を予定
　※回数：●回を想定</t>
    </r>
    <rPh sb="1" eb="3">
      <t>キサイ</t>
    </rPh>
    <rPh sb="3" eb="4">
      <t>レイ</t>
    </rPh>
    <rPh sb="168" eb="170">
      <t>カイスウ</t>
    </rPh>
    <rPh sb="172" eb="173">
      <t>カイ</t>
    </rPh>
    <rPh sb="174" eb="176">
      <t>ソウテイ</t>
    </rPh>
    <phoneticPr fontId="56"/>
  </si>
  <si>
    <r>
      <rPr>
        <b/>
        <u/>
        <sz val="11"/>
        <color rgb="FFFF0000"/>
        <rFont val="ＭＳ Ｐゴシック"/>
        <family val="3"/>
        <charset val="128"/>
        <scheme val="minor"/>
      </rPr>
      <t>（記載例）</t>
    </r>
    <r>
      <rPr>
        <sz val="11"/>
        <color theme="1"/>
        <rFont val="ＭＳ Ｐゴシック"/>
        <family val="2"/>
        <charset val="128"/>
        <scheme val="minor"/>
      </rPr>
      <t xml:space="preserve">
・ライフデザインを描くために必要なデータを充実させ、正しい知識に基づいて人生設計ができるよう支援する。
・サイト上でライフデザインをシミュレーションできるツールを提供する。
・若い世代へ普及するための効果的な手段としてSNSを活用した広報・周知を行う。</t>
    </r>
    <rPh sb="1" eb="3">
      <t>キサイ</t>
    </rPh>
    <rPh sb="3" eb="4">
      <t>レイ</t>
    </rPh>
    <rPh sb="129" eb="130">
      <t>オコナ</t>
    </rPh>
    <phoneticPr fontId="56"/>
  </si>
  <si>
    <r>
      <t xml:space="preserve">【（参考）令和６年度_申請状況】
</t>
    </r>
    <r>
      <rPr>
        <b/>
        <sz val="12"/>
        <color rgb="FFFF0000"/>
        <rFont val="ＭＳ Ｐゴシック"/>
        <family val="3"/>
        <charset val="128"/>
        <scheme val="minor"/>
      </rPr>
      <t>令和６年12月時点における申請実績世帯数及び令和７年１月～３月の申請見込世帯数を記載</t>
    </r>
    <rPh sb="2" eb="4">
      <t>サンコウ</t>
    </rPh>
    <rPh sb="5" eb="7">
      <t>レイワ</t>
    </rPh>
    <rPh sb="8" eb="10">
      <t>ネンド</t>
    </rPh>
    <rPh sb="11" eb="13">
      <t>シンセイ</t>
    </rPh>
    <rPh sb="13" eb="15">
      <t>ジョウキョウ</t>
    </rPh>
    <phoneticPr fontId="56"/>
  </si>
  <si>
    <r>
      <rPr>
        <b/>
        <u/>
        <sz val="16"/>
        <color rgb="FFFF0000"/>
        <rFont val="ＭＳ Ｐゴシック"/>
        <family val="3"/>
        <charset val="128"/>
        <scheme val="minor"/>
      </rPr>
      <t>【自治体における全体ＫＰＩ】</t>
    </r>
    <r>
      <rPr>
        <b/>
        <sz val="16"/>
        <color rgb="FFFF0000"/>
        <rFont val="ＭＳ Ｐゴシック"/>
        <family val="3"/>
        <charset val="128"/>
        <scheme val="minor"/>
      </rPr>
      <t xml:space="preserve">
</t>
    </r>
    <r>
      <rPr>
        <b/>
        <sz val="12"/>
        <color rgb="FFFF0000"/>
        <rFont val="ＭＳ Ｐゴシック"/>
        <family val="3"/>
        <charset val="128"/>
        <scheme val="minor"/>
      </rPr>
      <t>※全ての個別事業共通（地域少子化対策重点推進事業・結婚新生活支援事業いずれも共通）
※少子化対策に関連した各自治体における計画（総合計画、総合戦略、次世代育成計画等）で設定しているKPIの主な項目を</t>
    </r>
    <r>
      <rPr>
        <b/>
        <u/>
        <sz val="12"/>
        <color rgb="FFFF0000"/>
        <rFont val="ＭＳ Ｐゴシック"/>
        <family val="3"/>
        <charset val="128"/>
        <scheme val="minor"/>
      </rPr>
      <t>最大５つまで</t>
    </r>
    <r>
      <rPr>
        <b/>
        <sz val="12"/>
        <color rgb="FFFF0000"/>
        <rFont val="ＭＳ Ｐゴシック"/>
        <family val="3"/>
        <charset val="128"/>
        <scheme val="minor"/>
      </rPr>
      <t>記載</t>
    </r>
    <rPh sb="1" eb="4">
      <t>ジチタイ</t>
    </rPh>
    <rPh sb="8" eb="10">
      <t>ゼンタイ</t>
    </rPh>
    <rPh sb="109" eb="110">
      <t>オモ</t>
    </rPh>
    <rPh sb="111" eb="113">
      <t>コウモク</t>
    </rPh>
    <rPh sb="114" eb="116">
      <t>サイダイ</t>
    </rPh>
    <rPh sb="120" eb="122">
      <t>キサイ</t>
    </rPh>
    <phoneticPr fontId="56"/>
  </si>
  <si>
    <r>
      <rPr>
        <b/>
        <u/>
        <sz val="16"/>
        <color rgb="FFFF0000"/>
        <rFont val="ＭＳ Ｐゴシック"/>
        <family val="3"/>
        <charset val="128"/>
        <scheme val="minor"/>
      </rPr>
      <t>【自治体における全体ＫＰＩ】</t>
    </r>
    <r>
      <rPr>
        <b/>
        <sz val="16"/>
        <color rgb="FFFF0000"/>
        <rFont val="ＭＳ Ｐゴシック"/>
        <family val="3"/>
        <charset val="128"/>
        <scheme val="minor"/>
      </rPr>
      <t xml:space="preserve">
</t>
    </r>
    <r>
      <rPr>
        <b/>
        <sz val="12"/>
        <color rgb="FFFF0000"/>
        <rFont val="ＭＳ Ｐゴシック"/>
        <family val="3"/>
        <charset val="128"/>
        <scheme val="minor"/>
      </rPr>
      <t>※全ての個別事業共通（地域少子化対策重点推進事業・結婚新生活支援事業いずれも共通）
※少子化対策に関連した各自治体における計画（総合計画、総合戦略、次世代育成計画等）で設定しているKPI主な項目を</t>
    </r>
    <r>
      <rPr>
        <b/>
        <u/>
        <sz val="12"/>
        <color rgb="FFFF0000"/>
        <rFont val="ＭＳ Ｐゴシック"/>
        <family val="3"/>
        <charset val="128"/>
        <scheme val="minor"/>
      </rPr>
      <t>最大５つまで</t>
    </r>
    <r>
      <rPr>
        <b/>
        <sz val="12"/>
        <color rgb="FFFF0000"/>
        <rFont val="ＭＳ Ｐゴシック"/>
        <family val="3"/>
        <charset val="128"/>
        <scheme val="minor"/>
      </rPr>
      <t>記載</t>
    </r>
    <rPh sb="1" eb="4">
      <t>ジチタイ</t>
    </rPh>
    <rPh sb="8" eb="10">
      <t>ゼンタイ</t>
    </rPh>
    <rPh sb="108" eb="109">
      <t>オモ</t>
    </rPh>
    <rPh sb="110" eb="112">
      <t>コウモク</t>
    </rPh>
    <rPh sb="113" eb="115">
      <t>サイダイ</t>
    </rPh>
    <rPh sb="119" eb="121">
      <t>キサイ</t>
    </rPh>
    <phoneticPr fontId="56"/>
  </si>
  <si>
    <r>
      <rPr>
        <b/>
        <u/>
        <sz val="16"/>
        <color rgb="FFFF0000"/>
        <rFont val="ＭＳ Ｐゴシック"/>
        <family val="3"/>
        <charset val="128"/>
        <scheme val="minor"/>
      </rPr>
      <t>【個別事業における個別ＫＰＩ</t>
    </r>
    <r>
      <rPr>
        <b/>
        <u/>
        <sz val="11"/>
        <color rgb="FFFF0000"/>
        <rFont val="ＭＳ Ｐゴシック"/>
        <family val="3"/>
        <charset val="128"/>
        <scheme val="minor"/>
      </rPr>
      <t>（アウトプット）</t>
    </r>
    <r>
      <rPr>
        <b/>
        <u/>
        <sz val="16"/>
        <color rgb="FFFF0000"/>
        <rFont val="ＭＳ Ｐゴシック"/>
        <family val="3"/>
        <charset val="128"/>
        <scheme val="minor"/>
      </rPr>
      <t>】</t>
    </r>
    <r>
      <rPr>
        <b/>
        <sz val="12"/>
        <color rgb="FFFF0000"/>
        <rFont val="ＭＳ Ｐゴシック"/>
        <family val="3"/>
        <charset val="128"/>
        <scheme val="minor"/>
      </rPr>
      <t xml:space="preserve">
※主な項目を</t>
    </r>
    <r>
      <rPr>
        <b/>
        <u/>
        <sz val="12"/>
        <color rgb="FFFF0000"/>
        <rFont val="ＭＳ Ｐゴシック"/>
        <family val="3"/>
        <charset val="128"/>
        <scheme val="minor"/>
      </rPr>
      <t>最大５つまで</t>
    </r>
    <r>
      <rPr>
        <b/>
        <sz val="12"/>
        <color rgb="FFFF0000"/>
        <rFont val="ＭＳ Ｐゴシック"/>
        <family val="3"/>
        <charset val="128"/>
        <scheme val="minor"/>
      </rPr>
      <t>記載
※申請手順に定めるKPI設定例を参照の上設定すること。（◎の指標は必ず設定）
※目標値は事業実施年度末時点のものを設定すること。</t>
    </r>
    <rPh sb="1" eb="3">
      <t>コベツ</t>
    </rPh>
    <rPh sb="3" eb="5">
      <t>ジギョウ</t>
    </rPh>
    <rPh sb="9" eb="11">
      <t>コベツ</t>
    </rPh>
    <rPh sb="40" eb="42">
      <t>シンセイ</t>
    </rPh>
    <rPh sb="42" eb="44">
      <t>テジュン</t>
    </rPh>
    <rPh sb="45" eb="46">
      <t>サダ</t>
    </rPh>
    <rPh sb="79" eb="82">
      <t>モクヒョウチ</t>
    </rPh>
    <rPh sb="90" eb="92">
      <t>ジテン</t>
    </rPh>
    <phoneticPr fontId="56"/>
  </si>
  <si>
    <r>
      <rPr>
        <b/>
        <u/>
        <sz val="11"/>
        <color rgb="FFFF0000"/>
        <rFont val="ＭＳ Ｐゴシック"/>
        <family val="3"/>
        <charset val="128"/>
        <scheme val="minor"/>
      </rPr>
      <t>（留意点）</t>
    </r>
    <r>
      <rPr>
        <sz val="11"/>
        <color theme="1"/>
        <rFont val="ＭＳ Ｐゴシック"/>
        <family val="2"/>
        <charset val="128"/>
        <scheme val="minor"/>
      </rPr>
      <t xml:space="preserve">
・本交付金の対象外となる経費を除いた対象経費支出予定額（国補助率を乗じる前の額）を円単位で記載</t>
    </r>
    <rPh sb="1" eb="4">
      <t>リュウイテン</t>
    </rPh>
    <rPh sb="34" eb="35">
      <t>クニ</t>
    </rPh>
    <phoneticPr fontId="56"/>
  </si>
  <si>
    <t>住宅リフォーム費用</t>
    <rPh sb="0" eb="2">
      <t>ジュウタク</t>
    </rPh>
    <rPh sb="7" eb="9">
      <t>ヒヨウ</t>
    </rPh>
    <phoneticPr fontId="56"/>
  </si>
  <si>
    <t>【補助対象要件】　原則として国基準とし、自治体独自基準による場合は当該欄に記載</t>
    <rPh sb="1" eb="3">
      <t>ホジョ</t>
    </rPh>
    <rPh sb="3" eb="5">
      <t>タイショウ</t>
    </rPh>
    <rPh sb="5" eb="7">
      <t>ヨウケン</t>
    </rPh>
    <phoneticPr fontId="56"/>
  </si>
  <si>
    <t>【補助上限額】　原則として国基準とし、自治体独自基準による場合は当該欄に記載</t>
    <rPh sb="1" eb="3">
      <t>ホジョ</t>
    </rPh>
    <rPh sb="3" eb="5">
      <t>ジョウゲン</t>
    </rPh>
    <rPh sb="5" eb="6">
      <t>ガク</t>
    </rPh>
    <phoneticPr fontId="56"/>
  </si>
  <si>
    <r>
      <rPr>
        <b/>
        <u/>
        <sz val="11"/>
        <color rgb="FFFF0000"/>
        <rFont val="ＭＳ Ｐゴシック"/>
        <family val="3"/>
        <charset val="128"/>
        <scheme val="minor"/>
      </rPr>
      <t>（記載例）</t>
    </r>
    <r>
      <rPr>
        <sz val="11"/>
        <color theme="1"/>
        <rFont val="ＭＳ Ｐゴシック"/>
        <family val="3"/>
        <charset val="128"/>
        <scheme val="minor"/>
      </rPr>
      <t xml:space="preserve">
夫婦の合計所得が600万円未満
※要件緩和分は自治体単費にて実施
</t>
    </r>
    <r>
      <rPr>
        <b/>
        <u/>
        <sz val="11"/>
        <color rgb="FF0000FF"/>
        <rFont val="ＭＳ Ｐゴシック"/>
        <family val="3"/>
        <charset val="128"/>
        <scheme val="minor"/>
      </rPr>
      <t>【国基準】</t>
    </r>
    <r>
      <rPr>
        <sz val="11"/>
        <color theme="1"/>
        <rFont val="ＭＳ Ｐゴシック"/>
        <family val="3"/>
        <charset val="128"/>
        <scheme val="minor"/>
      </rPr>
      <t xml:space="preserve">
夫婦の合計所得が500万円未満</t>
    </r>
    <rPh sb="1" eb="3">
      <t>キサイ</t>
    </rPh>
    <rPh sb="3" eb="4">
      <t>レイ</t>
    </rPh>
    <rPh sb="23" eb="25">
      <t>ヨウケン</t>
    </rPh>
    <rPh sb="25" eb="27">
      <t>カンワ</t>
    </rPh>
    <rPh sb="27" eb="28">
      <t>ブン</t>
    </rPh>
    <rPh sb="29" eb="32">
      <t>ジチタイ</t>
    </rPh>
    <rPh sb="32" eb="34">
      <t>タンピ</t>
    </rPh>
    <rPh sb="36" eb="38">
      <t>ジッシ</t>
    </rPh>
    <phoneticPr fontId="56"/>
  </si>
  <si>
    <r>
      <rPr>
        <b/>
        <u/>
        <sz val="11"/>
        <color rgb="FFFF0000"/>
        <rFont val="ＭＳ Ｐゴシック"/>
        <family val="3"/>
        <charset val="128"/>
        <scheme val="minor"/>
      </rPr>
      <t>（記載例）</t>
    </r>
    <r>
      <rPr>
        <sz val="11"/>
        <color theme="1"/>
        <rFont val="ＭＳ Ｐゴシック"/>
        <family val="3"/>
        <charset val="128"/>
        <scheme val="minor"/>
      </rPr>
      <t xml:space="preserve">
各費用に係る合計が30万円
</t>
    </r>
    <r>
      <rPr>
        <b/>
        <u/>
        <sz val="11"/>
        <color rgb="FF0000FF"/>
        <rFont val="ＭＳ Ｐゴシック"/>
        <family val="3"/>
        <charset val="128"/>
        <scheme val="minor"/>
      </rPr>
      <t>【国基準】</t>
    </r>
    <r>
      <rPr>
        <sz val="11"/>
        <color theme="1"/>
        <rFont val="ＭＳ Ｐゴシック"/>
        <family val="3"/>
        <charset val="128"/>
        <scheme val="minor"/>
      </rPr>
      <t xml:space="preserve">
各費用に係る合計が60万円</t>
    </r>
    <phoneticPr fontId="56"/>
  </si>
  <si>
    <r>
      <rPr>
        <b/>
        <u/>
        <sz val="11"/>
        <color rgb="FFFF0000"/>
        <rFont val="ＭＳ Ｐゴシック"/>
        <family val="3"/>
        <charset val="128"/>
        <scheme val="minor"/>
      </rPr>
      <t>（記載例）</t>
    </r>
    <r>
      <rPr>
        <sz val="11"/>
        <color theme="1"/>
        <rFont val="ＭＳ Ｐゴシック"/>
        <family val="3"/>
        <charset val="128"/>
        <scheme val="minor"/>
      </rPr>
      <t xml:space="preserve">
各費用に係る合計が15万円
</t>
    </r>
    <r>
      <rPr>
        <b/>
        <u/>
        <sz val="11"/>
        <color rgb="FF0000FF"/>
        <rFont val="ＭＳ Ｐゴシック"/>
        <family val="3"/>
        <charset val="128"/>
        <scheme val="minor"/>
      </rPr>
      <t>【国基準】</t>
    </r>
    <r>
      <rPr>
        <sz val="11"/>
        <color theme="1"/>
        <rFont val="ＭＳ Ｐゴシック"/>
        <family val="3"/>
        <charset val="128"/>
        <scheme val="minor"/>
      </rPr>
      <t xml:space="preserve">
各費用に係る合計が30万円</t>
    </r>
    <phoneticPr fontId="56"/>
  </si>
  <si>
    <r>
      <rPr>
        <b/>
        <u/>
        <sz val="16"/>
        <color rgb="FFFF0000"/>
        <rFont val="ＭＳ Ｐゴシック"/>
        <family val="3"/>
        <charset val="128"/>
        <scheme val="minor"/>
      </rPr>
      <t>【補助対象要件_自治体独自基準】</t>
    </r>
    <r>
      <rPr>
        <b/>
        <sz val="16"/>
        <color rgb="FFFF0000"/>
        <rFont val="ＭＳ Ｐゴシック"/>
        <family val="3"/>
        <charset val="128"/>
        <scheme val="minor"/>
      </rPr>
      <t xml:space="preserve">
</t>
    </r>
    <r>
      <rPr>
        <b/>
        <sz val="11"/>
        <color rgb="FFFF0000"/>
        <rFont val="ＭＳ Ｐゴシック"/>
        <family val="3"/>
        <charset val="128"/>
        <scheme val="minor"/>
      </rPr>
      <t>※所得要件・年齢要件・補助上限額は150字以内・その他独自要件は250字以内で要約してください。
※国基準のとおりであれば</t>
    </r>
    <r>
      <rPr>
        <b/>
        <u/>
        <sz val="11"/>
        <color rgb="FFFF0000"/>
        <rFont val="ＭＳ Ｐゴシック"/>
        <family val="3"/>
        <charset val="128"/>
        <scheme val="minor"/>
      </rPr>
      <t>空欄のまま</t>
    </r>
    <r>
      <rPr>
        <b/>
        <sz val="11"/>
        <color rgb="FFFF0000"/>
        <rFont val="ＭＳ Ｐゴシック"/>
        <family val="3"/>
        <charset val="128"/>
        <scheme val="minor"/>
      </rPr>
      <t>としてください。</t>
    </r>
    <rPh sb="1" eb="3">
      <t>ホジョ</t>
    </rPh>
    <rPh sb="3" eb="5">
      <t>タイショウ</t>
    </rPh>
    <rPh sb="5" eb="7">
      <t>ヨウケン</t>
    </rPh>
    <rPh sb="8" eb="11">
      <t>ジチタイ</t>
    </rPh>
    <rPh sb="11" eb="13">
      <t>ドクジ</t>
    </rPh>
    <rPh sb="13" eb="15">
      <t>キジュン</t>
    </rPh>
    <rPh sb="18" eb="20">
      <t>ショトク</t>
    </rPh>
    <rPh sb="20" eb="22">
      <t>ヨウケン</t>
    </rPh>
    <rPh sb="23" eb="25">
      <t>ネンレイ</t>
    </rPh>
    <rPh sb="25" eb="27">
      <t>ヨウケン</t>
    </rPh>
    <rPh sb="28" eb="30">
      <t>ホジョ</t>
    </rPh>
    <rPh sb="30" eb="33">
      <t>ジョウゲンガク</t>
    </rPh>
    <rPh sb="37" eb="38">
      <t>ジ</t>
    </rPh>
    <rPh sb="38" eb="40">
      <t>イナイ</t>
    </rPh>
    <rPh sb="43" eb="44">
      <t>タ</t>
    </rPh>
    <rPh sb="44" eb="46">
      <t>ドクジ</t>
    </rPh>
    <rPh sb="46" eb="48">
      <t>ヨウケン</t>
    </rPh>
    <rPh sb="52" eb="53">
      <t>ジ</t>
    </rPh>
    <rPh sb="53" eb="55">
      <t>イナイ</t>
    </rPh>
    <rPh sb="56" eb="58">
      <t>ヨウヤク</t>
    </rPh>
    <phoneticPr fontId="82"/>
  </si>
  <si>
    <r>
      <rPr>
        <sz val="11"/>
        <color theme="1"/>
        <rFont val="ＭＳ Ｐゴシック"/>
        <family val="3"/>
        <charset val="128"/>
        <scheme val="minor"/>
      </rPr>
      <t xml:space="preserve">所得要件_独自基準
</t>
    </r>
    <r>
      <rPr>
        <sz val="11"/>
        <color rgb="FFFF0000"/>
        <rFont val="ＭＳ Ｐゴシック"/>
        <family val="3"/>
        <charset val="128"/>
        <scheme val="minor"/>
      </rPr>
      <t xml:space="preserve">
※国基準のとおりであれば空欄</t>
    </r>
    <rPh sb="0" eb="2">
      <t>ショトク</t>
    </rPh>
    <rPh sb="2" eb="4">
      <t>ヨウケン</t>
    </rPh>
    <rPh sb="5" eb="7">
      <t>ドクジ</t>
    </rPh>
    <rPh sb="7" eb="9">
      <t>キジュン</t>
    </rPh>
    <phoneticPr fontId="82"/>
  </si>
  <si>
    <r>
      <rPr>
        <sz val="11"/>
        <color theme="1"/>
        <rFont val="ＭＳ Ｐゴシック"/>
        <family val="3"/>
        <charset val="128"/>
        <scheme val="minor"/>
      </rPr>
      <t xml:space="preserve">年齢要件_独自基準
</t>
    </r>
    <r>
      <rPr>
        <sz val="11"/>
        <color rgb="FFFF0000"/>
        <rFont val="ＭＳ Ｐゴシック"/>
        <family val="3"/>
        <charset val="128"/>
        <scheme val="minor"/>
      </rPr>
      <t xml:space="preserve">
※国基準のとおりであれば空欄</t>
    </r>
    <rPh sb="0" eb="2">
      <t>ネンレイ</t>
    </rPh>
    <rPh sb="2" eb="4">
      <t>ヨウケン</t>
    </rPh>
    <phoneticPr fontId="82"/>
  </si>
  <si>
    <r>
      <t xml:space="preserve">補助上限額_独自基準
39歳以下
</t>
    </r>
    <r>
      <rPr>
        <sz val="11"/>
        <color rgb="FFFF0000"/>
        <rFont val="ＭＳ Ｐゴシック"/>
        <family val="3"/>
        <charset val="128"/>
        <scheme val="minor"/>
      </rPr>
      <t xml:space="preserve">
※国基準のとおりであれば空欄</t>
    </r>
    <rPh sb="0" eb="2">
      <t>ホジョ</t>
    </rPh>
    <rPh sb="2" eb="5">
      <t>ジョウゲンガク</t>
    </rPh>
    <rPh sb="13" eb="16">
      <t>サイイカ</t>
    </rPh>
    <phoneticPr fontId="82"/>
  </si>
  <si>
    <r>
      <t xml:space="preserve">補助上限額_独自基準
29歳以下
</t>
    </r>
    <r>
      <rPr>
        <sz val="11"/>
        <color rgb="FFFF0000"/>
        <rFont val="ＭＳ Ｐゴシック"/>
        <family val="3"/>
        <charset val="128"/>
        <scheme val="minor"/>
      </rPr>
      <t>※国基準のとおりであれば空欄</t>
    </r>
    <rPh sb="0" eb="2">
      <t>ホジョ</t>
    </rPh>
    <rPh sb="2" eb="4">
      <t>ジョウゲン</t>
    </rPh>
    <rPh sb="4" eb="5">
      <t>ガク</t>
    </rPh>
    <phoneticPr fontId="82"/>
  </si>
  <si>
    <t>その他独自要件</t>
    <rPh sb="2" eb="3">
      <t>タ</t>
    </rPh>
    <rPh sb="3" eb="5">
      <t>ドクジ</t>
    </rPh>
    <rPh sb="5" eb="7">
      <t>ヨウケン</t>
    </rPh>
    <phoneticPr fontId="82"/>
  </si>
  <si>
    <t>冒頭で入力済みの対象経費支出予定額→</t>
    <rPh sb="0" eb="2">
      <t>ボウトウ</t>
    </rPh>
    <rPh sb="3" eb="5">
      <t>ニュウリョク</t>
    </rPh>
    <rPh sb="5" eb="6">
      <t>ズ</t>
    </rPh>
    <phoneticPr fontId="56"/>
  </si>
  <si>
    <r>
      <t xml:space="preserve">実施期間（和暦）
</t>
    </r>
    <r>
      <rPr>
        <sz val="11"/>
        <color rgb="FFFF0000"/>
        <rFont val="ＭＳ Ｐゴシック"/>
        <family val="3"/>
        <charset val="128"/>
        <scheme val="minor"/>
      </rPr>
      <t xml:space="preserve">※始期については原則として
4/1とすること。
</t>
    </r>
    <r>
      <rPr>
        <sz val="9"/>
        <color rgb="FFFF0000"/>
        <rFont val="ＭＳ Ｐゴシック"/>
        <family val="3"/>
        <charset val="128"/>
        <scheme val="minor"/>
      </rPr>
      <t>なお、年度途中の変更決定を受けてから開始する場合は「交付決定日」とすること。</t>
    </r>
    <r>
      <rPr>
        <sz val="11"/>
        <color rgb="FFFF0000"/>
        <rFont val="ＭＳ Ｐゴシック"/>
        <family val="3"/>
        <charset val="128"/>
        <scheme val="minor"/>
      </rPr>
      <t xml:space="preserve">
※終期については原則として
3/31とすること。</t>
    </r>
    <rPh sb="0" eb="4">
      <t>ジッシキカン</t>
    </rPh>
    <rPh sb="5" eb="7">
      <t>ワレキ</t>
    </rPh>
    <rPh sb="10" eb="12">
      <t>シキ</t>
    </rPh>
    <rPh sb="17" eb="19">
      <t>ゲンソク</t>
    </rPh>
    <rPh sb="35" eb="37">
      <t>シュウキ</t>
    </rPh>
    <rPh sb="42" eb="44">
      <t>ゲンソク</t>
    </rPh>
    <rPh sb="51" eb="53">
      <t>カイシ</t>
    </rPh>
    <phoneticPr fontId="82"/>
  </si>
  <si>
    <t>Ｂ
寄付金その他の収入予定額（円）</t>
    <rPh sb="2" eb="5">
      <t>キフキン</t>
    </rPh>
    <rPh sb="7" eb="8">
      <t>タ</t>
    </rPh>
    <rPh sb="9" eb="11">
      <t>シュウニュウ</t>
    </rPh>
    <rPh sb="11" eb="13">
      <t>ヨテイ</t>
    </rPh>
    <rPh sb="13" eb="14">
      <t>ガク</t>
    </rPh>
    <rPh sb="15" eb="16">
      <t>エン</t>
    </rPh>
    <phoneticPr fontId="54"/>
  </si>
  <si>
    <t>寄付金その他の収入予定額（Ｂ）（円）</t>
    <rPh sb="0" eb="3">
      <t>キフキン</t>
    </rPh>
    <rPh sb="5" eb="6">
      <t>タ</t>
    </rPh>
    <rPh sb="7" eb="9">
      <t>シュウニュウ</t>
    </rPh>
    <rPh sb="9" eb="11">
      <t>ヨテイ</t>
    </rPh>
    <rPh sb="11" eb="12">
      <t>ガク</t>
    </rPh>
    <rPh sb="16" eb="17">
      <t>エン</t>
    </rPh>
    <phoneticPr fontId="56"/>
  </si>
  <si>
    <t>様式欄外</t>
    <rPh sb="0" eb="2">
      <t>ヨウシキ</t>
    </rPh>
    <rPh sb="2" eb="4">
      <t>ランガイ</t>
    </rPh>
    <phoneticPr fontId="56"/>
  </si>
  <si>
    <t>※結婚新生活支援事業を選択した場合に記入
（様式1-1の備考欄に自動転記）</t>
    <rPh sb="1" eb="3">
      <t>ケッコン</t>
    </rPh>
    <rPh sb="3" eb="10">
      <t>シンセイカツシエンジギョウ</t>
    </rPh>
    <rPh sb="11" eb="13">
      <t>センタク</t>
    </rPh>
    <rPh sb="15" eb="17">
      <t>バアイ</t>
    </rPh>
    <rPh sb="18" eb="20">
      <t>キニュウ</t>
    </rPh>
    <rPh sb="22" eb="24">
      <t>ヨウシキ</t>
    </rPh>
    <rPh sb="28" eb="30">
      <t>ビコウ</t>
    </rPh>
    <rPh sb="30" eb="31">
      <t>ラン</t>
    </rPh>
    <rPh sb="32" eb="34">
      <t>ジドウ</t>
    </rPh>
    <rPh sb="34" eb="36">
      <t>テンキ</t>
    </rPh>
    <phoneticPr fontId="56"/>
  </si>
  <si>
    <t>実施自治体</t>
    <rPh sb="0" eb="2">
      <t>ジッシ</t>
    </rPh>
    <rPh sb="2" eb="5">
      <t>ジチタイ</t>
    </rPh>
    <phoneticPr fontId="56"/>
  </si>
  <si>
    <t>個票番号</t>
    <phoneticPr fontId="56"/>
  </si>
  <si>
    <t>事業一覧</t>
    <rPh sb="0" eb="2">
      <t>ジギョウ</t>
    </rPh>
    <rPh sb="2" eb="4">
      <t>イチラン</t>
    </rPh>
    <phoneticPr fontId="56"/>
  </si>
  <si>
    <t>所要見込額（円）</t>
    <rPh sb="0" eb="2">
      <t>ショヨウ</t>
    </rPh>
    <rPh sb="2" eb="4">
      <t>ミコミ</t>
    </rPh>
    <rPh sb="4" eb="5">
      <t>ガク</t>
    </rPh>
    <rPh sb="6" eb="7">
      <t>エン</t>
    </rPh>
    <phoneticPr fontId="56"/>
  </si>
  <si>
    <t>新規世帯見込</t>
    <rPh sb="0" eb="2">
      <t>シンキ</t>
    </rPh>
    <rPh sb="2" eb="4">
      <t>セタイ</t>
    </rPh>
    <rPh sb="4" eb="6">
      <t>ミコミ</t>
    </rPh>
    <phoneticPr fontId="82"/>
  </si>
  <si>
    <t>継続補助世帯見込</t>
    <rPh sb="0" eb="2">
      <t>ケイゾク</t>
    </rPh>
    <rPh sb="2" eb="4">
      <t>ホジョ</t>
    </rPh>
    <rPh sb="4" eb="6">
      <t>セタイ</t>
    </rPh>
    <rPh sb="6" eb="8">
      <t>ミコミ</t>
    </rPh>
    <phoneticPr fontId="82"/>
  </si>
  <si>
    <t>寄付金その他の収入予定額</t>
    <rPh sb="0" eb="3">
      <t>キフキン</t>
    </rPh>
    <rPh sb="5" eb="6">
      <t>タ</t>
    </rPh>
    <rPh sb="7" eb="9">
      <t>シュウニュウ</t>
    </rPh>
    <rPh sb="9" eb="11">
      <t>ヨテイ</t>
    </rPh>
    <rPh sb="11" eb="12">
      <t>ガク</t>
    </rPh>
    <phoneticPr fontId="56"/>
  </si>
  <si>
    <t>対象経費支出予定額</t>
    <rPh sb="0" eb="2">
      <t>タイショウ</t>
    </rPh>
    <rPh sb="2" eb="4">
      <t>ケイヒ</t>
    </rPh>
    <rPh sb="4" eb="6">
      <t>シシュツ</t>
    </rPh>
    <rPh sb="6" eb="8">
      <t>ヨテイ</t>
    </rPh>
    <rPh sb="8" eb="9">
      <t>ガク</t>
    </rPh>
    <phoneticPr fontId="56"/>
  </si>
  <si>
    <t>29歳以下</t>
    <rPh sb="2" eb="3">
      <t>サイ</t>
    </rPh>
    <rPh sb="3" eb="5">
      <t>イカ</t>
    </rPh>
    <phoneticPr fontId="82"/>
  </si>
  <si>
    <t>その他</t>
    <rPh sb="2" eb="3">
      <t>タ</t>
    </rPh>
    <phoneticPr fontId="82"/>
  </si>
  <si>
    <t>世帯数</t>
    <rPh sb="0" eb="3">
      <t>セタイスウ</t>
    </rPh>
    <phoneticPr fontId="82"/>
  </si>
  <si>
    <t>対象経費支出予定額(円)</t>
    <rPh sb="0" eb="2">
      <t>タイショウ</t>
    </rPh>
    <rPh sb="2" eb="4">
      <t>ケイヒ</t>
    </rPh>
    <rPh sb="4" eb="6">
      <t>シシュツ</t>
    </rPh>
    <rPh sb="6" eb="8">
      <t>ヨテイ</t>
    </rPh>
    <rPh sb="8" eb="9">
      <t>ガク</t>
    </rPh>
    <rPh sb="10" eb="11">
      <t>エン</t>
    </rPh>
    <phoneticPr fontId="82"/>
  </si>
  <si>
    <t>自治体名</t>
    <phoneticPr fontId="56"/>
  </si>
  <si>
    <t>地域少子化対策重点推進交付金（令和７年度実施事業）実施計画総括表　（転記元）</t>
    <rPh sb="34" eb="36">
      <t>テンキ</t>
    </rPh>
    <rPh sb="36" eb="37">
      <t>モト</t>
    </rPh>
    <phoneticPr fontId="56"/>
  </si>
  <si>
    <t>対象外経費支出予定額</t>
    <rPh sb="0" eb="2">
      <t>タイショウ</t>
    </rPh>
    <rPh sb="2" eb="3">
      <t>ガイ</t>
    </rPh>
    <rPh sb="3" eb="5">
      <t>ケイヒ</t>
    </rPh>
    <rPh sb="5" eb="7">
      <t>シシュツ</t>
    </rPh>
    <rPh sb="7" eb="9">
      <t>ヨテイ</t>
    </rPh>
    <rPh sb="9" eb="10">
      <t>ガク</t>
    </rPh>
    <phoneticPr fontId="56"/>
  </si>
  <si>
    <t>※上記対象経費支出予定額に本交付金の対象外となる経費は含まれていない。</t>
    <rPh sb="1" eb="3">
      <t>ジョウキ</t>
    </rPh>
    <rPh sb="3" eb="5">
      <t>タイショウ</t>
    </rPh>
    <rPh sb="5" eb="7">
      <t>ケイヒ</t>
    </rPh>
    <rPh sb="7" eb="9">
      <t>シシュツ</t>
    </rPh>
    <rPh sb="9" eb="11">
      <t>ヨテイ</t>
    </rPh>
    <rPh sb="11" eb="12">
      <t>ガク</t>
    </rPh>
    <rPh sb="13" eb="14">
      <t>ホン</t>
    </rPh>
    <rPh sb="14" eb="17">
      <t>コウフキン</t>
    </rPh>
    <rPh sb="18" eb="20">
      <t>タイショウ</t>
    </rPh>
    <rPh sb="20" eb="21">
      <t>ガイ</t>
    </rPh>
    <rPh sb="24" eb="26">
      <t>ケイヒ</t>
    </rPh>
    <rPh sb="27" eb="28">
      <t>フク</t>
    </rPh>
    <phoneticPr fontId="56"/>
  </si>
  <si>
    <t>対象経費
支出予定額
【自動表記】</t>
    <rPh sb="12" eb="14">
      <t>ジドウ</t>
    </rPh>
    <rPh sb="14" eb="16">
      <t>ヒョウキ</t>
    </rPh>
    <phoneticPr fontId="56"/>
  </si>
  <si>
    <t>対象外経費
支出予定額
【自動表記】</t>
    <rPh sb="13" eb="15">
      <t>ジドウ</t>
    </rPh>
    <rPh sb="15" eb="17">
      <t>ヒョウキ</t>
    </rPh>
    <phoneticPr fontId="56"/>
  </si>
  <si>
    <t>予算区分</t>
    <phoneticPr fontId="56"/>
  </si>
  <si>
    <t>補助率</t>
    <phoneticPr fontId="56"/>
  </si>
  <si>
    <t>世帯数(世帯数(29歳以下+その他))</t>
    <rPh sb="0" eb="3">
      <t>セタイスウ</t>
    </rPh>
    <rPh sb="4" eb="7">
      <t>セタイスウ</t>
    </rPh>
    <rPh sb="10" eb="11">
      <t>サイ</t>
    </rPh>
    <rPh sb="11" eb="13">
      <t>イカ</t>
    </rPh>
    <rPh sb="16" eb="17">
      <t>タ</t>
    </rPh>
    <phoneticPr fontId="82"/>
  </si>
  <si>
    <r>
      <t xml:space="preserve">個別入力シート
</t>
    </r>
    <r>
      <rPr>
        <b/>
        <sz val="12"/>
        <color rgb="FFFF0000"/>
        <rFont val="ＭＳ Ｐゴシック"/>
        <family val="3"/>
        <charset val="128"/>
        <scheme val="minor"/>
      </rPr>
      <t>【地域少子化対策重点推進事業
（新生活以外）】</t>
    </r>
    <rPh sb="9" eb="11">
      <t>チイキ</t>
    </rPh>
    <rPh sb="11" eb="14">
      <t>ショウシカ</t>
    </rPh>
    <rPh sb="14" eb="16">
      <t>タイサク</t>
    </rPh>
    <rPh sb="16" eb="18">
      <t>ジュウテン</t>
    </rPh>
    <rPh sb="18" eb="20">
      <t>スイシン</t>
    </rPh>
    <rPh sb="20" eb="22">
      <t>ジギョウ</t>
    </rPh>
    <rPh sb="24" eb="27">
      <t>シンセイカツ</t>
    </rPh>
    <rPh sb="27" eb="29">
      <t>イガイ</t>
    </rPh>
    <phoneticPr fontId="56"/>
  </si>
  <si>
    <r>
      <rPr>
        <b/>
        <sz val="16"/>
        <color rgb="FFFF0000"/>
        <rFont val="ＭＳ Ｐゴシック"/>
        <family val="3"/>
        <charset val="128"/>
        <scheme val="minor"/>
      </rPr>
      <t>【自治体における少子化対策の全体像】</t>
    </r>
    <r>
      <rPr>
        <b/>
        <sz val="11"/>
        <color rgb="FFFF0000"/>
        <rFont val="ＭＳ Ｐゴシック"/>
        <family val="3"/>
        <charset val="128"/>
        <scheme val="minor"/>
      </rPr>
      <t xml:space="preserve">
※全ての個別事業共通（地域少子化対策重点推進事業・結婚新生活支援事業いずれも共通）
※250字以内（2～3段落程度）で要約してください。
※改行する場合は「Alt + Enter キー」を活用すること。以下に続く全ての欄において同じ。</t>
    </r>
    <phoneticPr fontId="56"/>
  </si>
  <si>
    <t>自治体における少子化対策の全体像及びその中での本個別事業の位置付け</t>
    <rPh sb="24" eb="26">
      <t>コベツ</t>
    </rPh>
    <phoneticPr fontId="56"/>
  </si>
  <si>
    <r>
      <rPr>
        <sz val="9"/>
        <rFont val="ＭＳ Ｐゴシック"/>
        <family val="3"/>
        <charset val="128"/>
      </rPr>
      <t>参考指標</t>
    </r>
    <r>
      <rPr>
        <sz val="8"/>
        <rFont val="ＭＳ Ｐゴシック"/>
        <family val="3"/>
        <charset val="128"/>
      </rPr>
      <t xml:space="preserve">
</t>
    </r>
    <r>
      <rPr>
        <sz val="8"/>
        <color theme="1"/>
        <rFont val="ＭＳ Ｐゴシック"/>
        <family val="3"/>
        <charset val="128"/>
      </rPr>
      <t>※全事業共通</t>
    </r>
    <rPh sb="0" eb="2">
      <t>サンコウ</t>
    </rPh>
    <rPh sb="2" eb="4">
      <t>シヒョウ</t>
    </rPh>
    <phoneticPr fontId="56"/>
  </si>
  <si>
    <r>
      <rPr>
        <sz val="8"/>
        <rFont val="ＭＳ Ｐゴシック"/>
        <family val="3"/>
        <charset val="128"/>
      </rPr>
      <t>対象経費支出予定額（円）</t>
    </r>
    <r>
      <rPr>
        <sz val="6"/>
        <rFont val="ＭＳ Ｐゴシック"/>
        <family val="3"/>
        <charset val="128"/>
      </rPr>
      <t xml:space="preserve">
※補助率を乗じる前の額</t>
    </r>
    <rPh sb="0" eb="2">
      <t>タイショウ</t>
    </rPh>
    <rPh sb="2" eb="4">
      <t>ケイヒ</t>
    </rPh>
    <rPh sb="4" eb="6">
      <t>シシュツ</t>
    </rPh>
    <rPh sb="6" eb="8">
      <t>ヨテイ</t>
    </rPh>
    <rPh sb="8" eb="9">
      <t>ガク</t>
    </rPh>
    <rPh sb="10" eb="11">
      <t>エン</t>
    </rPh>
    <rPh sb="14" eb="17">
      <t>ホジョリツ</t>
    </rPh>
    <rPh sb="18" eb="19">
      <t>ジョウ</t>
    </rPh>
    <rPh sb="21" eb="22">
      <t>マエ</t>
    </rPh>
    <rPh sb="23" eb="24">
      <t>ガク</t>
    </rPh>
    <phoneticPr fontId="56"/>
  </si>
  <si>
    <t>目標値（時点）</t>
    <rPh sb="0" eb="2">
      <t>モクヒョウ</t>
    </rPh>
    <rPh sb="2" eb="3">
      <t>アタイ</t>
    </rPh>
    <rPh sb="4" eb="6">
      <t>ジテン</t>
    </rPh>
    <phoneticPr fontId="56"/>
  </si>
  <si>
    <t>現状値（時点）</t>
    <rPh sb="0" eb="2">
      <t>ゲンジョウ</t>
    </rPh>
    <rPh sb="2" eb="3">
      <t>チ</t>
    </rPh>
    <rPh sb="4" eb="6">
      <t>ジテン</t>
    </rPh>
    <phoneticPr fontId="56"/>
  </si>
  <si>
    <t>直近の実績値（時点）</t>
    <rPh sb="0" eb="2">
      <t>チョッキン</t>
    </rPh>
    <rPh sb="3" eb="5">
      <t>ジッセキ</t>
    </rPh>
    <rPh sb="5" eb="6">
      <t>アタイ</t>
    </rPh>
    <rPh sb="7" eb="9">
      <t>ジテン</t>
    </rPh>
    <phoneticPr fontId="56"/>
  </si>
  <si>
    <t>目標値（時点）</t>
    <rPh sb="0" eb="2">
      <t>モクヒョウ</t>
    </rPh>
    <rPh sb="2" eb="3">
      <t>アタイ</t>
    </rPh>
    <phoneticPr fontId="56"/>
  </si>
  <si>
    <t>現状値（時点）</t>
    <rPh sb="0" eb="2">
      <t>ゲンジョウ</t>
    </rPh>
    <rPh sb="2" eb="3">
      <t>チ</t>
    </rPh>
    <phoneticPr fontId="56"/>
  </si>
  <si>
    <t>　　　　　　　　　　　　　　　　　　　　　　　　　　　　　　　　　　　　　　　　　　　　　　　</t>
    <phoneticPr fontId="56"/>
  </si>
  <si>
    <r>
      <rPr>
        <sz val="9"/>
        <rFont val="ＭＳ Ｐゴシック"/>
        <family val="3"/>
        <charset val="128"/>
      </rPr>
      <t>少子化対策全体の重要業績評価指標(KPI)及び定量的成果目標</t>
    </r>
    <r>
      <rPr>
        <sz val="8"/>
        <rFont val="ＭＳ Ｐゴシック"/>
        <family val="3"/>
        <charset val="128"/>
      </rPr>
      <t xml:space="preserve">
</t>
    </r>
    <r>
      <rPr>
        <sz val="8"/>
        <color theme="1"/>
        <rFont val="ＭＳ Ｐゴシック"/>
        <family val="3"/>
        <charset val="128"/>
      </rPr>
      <t>※全事業共通</t>
    </r>
    <rPh sb="32" eb="37">
      <t>ゼンジギョウキョウツウ</t>
    </rPh>
    <phoneticPr fontId="56"/>
  </si>
  <si>
    <t>個別事業の重要業績評価指標(KPI)及び定量的成果目標</t>
    <rPh sb="0" eb="2">
      <t>コベツ</t>
    </rPh>
    <rPh sb="2" eb="4">
      <t>ジギョウ</t>
    </rPh>
    <rPh sb="5" eb="7">
      <t>ジュウヨウ</t>
    </rPh>
    <rPh sb="7" eb="9">
      <t>ギョウセキ</t>
    </rPh>
    <rPh sb="9" eb="11">
      <t>ヒョウカ</t>
    </rPh>
    <rPh sb="11" eb="13">
      <t>シヒョウ</t>
    </rPh>
    <rPh sb="18" eb="19">
      <t>オヨ</t>
    </rPh>
    <rPh sb="20" eb="23">
      <t>テイリョウテキ</t>
    </rPh>
    <rPh sb="23" eb="25">
      <t>セイカ</t>
    </rPh>
    <rPh sb="25" eb="27">
      <t>モクヒョウ</t>
    </rPh>
    <phoneticPr fontId="56"/>
  </si>
  <si>
    <t xml:space="preserve">（アウトカム) </t>
    <phoneticPr fontId="56"/>
  </si>
  <si>
    <t>交付金事業に対する事業対象者（住民等）の満足度（該当事業に限る。）</t>
    <rPh sb="24" eb="26">
      <t>ガイトウ</t>
    </rPh>
    <rPh sb="26" eb="28">
      <t>ジギョウ</t>
    </rPh>
    <rPh sb="29" eb="30">
      <t>カギ</t>
    </rPh>
    <phoneticPr fontId="56"/>
  </si>
  <si>
    <t>希望どおりの結婚に向けて後押ししてくれたと感じた人の割合（該当事業に限る。）</t>
    <rPh sb="31" eb="33">
      <t>ジギョウ</t>
    </rPh>
    <rPh sb="34" eb="35">
      <t>カギ</t>
    </rPh>
    <phoneticPr fontId="56"/>
  </si>
  <si>
    <t>結婚、妊娠・出産、子育てに前向きになったと感じた人の割合（該当事業に限る。）</t>
    <rPh sb="31" eb="33">
      <t>ジギョウ</t>
    </rPh>
    <rPh sb="34" eb="35">
      <t>カギ</t>
    </rPh>
    <phoneticPr fontId="56"/>
  </si>
  <si>
    <t>目標値（時点）</t>
    <phoneticPr fontId="82"/>
  </si>
  <si>
    <t>現状値（時点）</t>
    <phoneticPr fontId="82"/>
  </si>
  <si>
    <t>直近の
実績値(時点)</t>
    <rPh sb="0" eb="2">
      <t>チョッキン</t>
    </rPh>
    <rPh sb="4" eb="7">
      <t>ジッセキチ</t>
    </rPh>
    <rPh sb="8" eb="10">
      <t>ジテン</t>
    </rPh>
    <phoneticPr fontId="82"/>
  </si>
  <si>
    <t>直近の
実績値（時点）</t>
    <rPh sb="0" eb="2">
      <t>チョッキン</t>
    </rPh>
    <rPh sb="4" eb="7">
      <t>ジッセキチ</t>
    </rPh>
    <rPh sb="8" eb="10">
      <t>ジテン</t>
    </rPh>
    <phoneticPr fontId="82"/>
  </si>
  <si>
    <r>
      <rPr>
        <b/>
        <u/>
        <sz val="11"/>
        <color rgb="FFFF0000"/>
        <rFont val="ＭＳ Ｐゴシック"/>
        <family val="3"/>
        <charset val="128"/>
        <scheme val="minor"/>
      </rPr>
      <t>（記載例）</t>
    </r>
    <r>
      <rPr>
        <sz val="11"/>
        <color theme="1"/>
        <rFont val="ＭＳ Ｐゴシック"/>
        <family val="3"/>
        <charset val="128"/>
        <scheme val="minor"/>
      </rPr>
      <t xml:space="preserve">
・チラシの印刷・配布（1,000枚）を行い、引越業者に配架を依頼する。</t>
    </r>
    <phoneticPr fontId="56"/>
  </si>
  <si>
    <r>
      <t>＜自治体における少子化対策の全体像＞※全事業共通</t>
    </r>
    <r>
      <rPr>
        <u/>
        <sz val="8"/>
        <color theme="1"/>
        <rFont val="ＭＳ Ｐゴシック"/>
        <family val="3"/>
        <charset val="128"/>
      </rPr>
      <t xml:space="preserve">
</t>
    </r>
    <r>
      <rPr>
        <sz val="8"/>
        <color theme="1"/>
        <rFont val="ＭＳ Ｐゴシック"/>
        <family val="3"/>
        <charset val="128"/>
      </rPr>
      <t xml:space="preserve">
</t>
    </r>
    <rPh sb="1" eb="4">
      <t>ジチタイ</t>
    </rPh>
    <rPh sb="8" eb="10">
      <t>ショウシ</t>
    </rPh>
    <rPh sb="19" eb="24">
      <t>ゼンジギョウキョウツウ</t>
    </rPh>
    <phoneticPr fontId="56"/>
  </si>
  <si>
    <r>
      <t>＜自治体における少子化対策の全体像＞※全事業共通</t>
    </r>
    <r>
      <rPr>
        <u/>
        <sz val="8"/>
        <color theme="1"/>
        <rFont val="ＭＳ Ｐゴシック"/>
        <family val="3"/>
        <charset val="128"/>
      </rPr>
      <t xml:space="preserve">
</t>
    </r>
    <r>
      <rPr>
        <sz val="8"/>
        <color theme="1"/>
        <rFont val="ＭＳ Ｐゴシック"/>
        <family val="3"/>
        <charset val="128"/>
      </rPr>
      <t xml:space="preserve">
</t>
    </r>
    <rPh sb="19" eb="24">
      <t>ゼンジギョウキョウツウ</t>
    </rPh>
    <phoneticPr fontId="56"/>
  </si>
  <si>
    <t>自治体における少子化対策の全体像</t>
    <rPh sb="0" eb="3">
      <t>ジチタイ</t>
    </rPh>
    <rPh sb="7" eb="9">
      <t>ショウシ</t>
    </rPh>
    <phoneticPr fontId="82"/>
  </si>
  <si>
    <r>
      <rPr>
        <b/>
        <u/>
        <sz val="11"/>
        <color rgb="FFFF0000"/>
        <rFont val="ＭＳ Ｐゴシック"/>
        <family val="3"/>
        <charset val="128"/>
        <scheme val="minor"/>
      </rPr>
      <t>（記載例）</t>
    </r>
    <r>
      <rPr>
        <sz val="11"/>
        <color theme="1"/>
        <rFont val="ＭＳ Ｐゴシック"/>
        <family val="2"/>
        <charset val="128"/>
        <scheme val="minor"/>
      </rPr>
      <t xml:space="preserve">
　過年度に引き続き、婚姻件数や婚姻率の低下に歯止めをかけるべく、出会いの場の創出を重点的に行うほか、主に若い世代に対してライフプランセミナーを重点的に行う。その際、EBPMを意識した事業を推進するため、実施後に事業対象者に丁寧にアンケート調査等を行い、次年度以降により効果的な取組を行えるように留意する。
　また、結婚新生活支援事業を実施し、経済的不安から結婚に踏み切れない層に対して補助を行う。
</t>
    </r>
    <r>
      <rPr>
        <b/>
        <u/>
        <sz val="11"/>
        <color rgb="FFFF0000"/>
        <rFont val="ＭＳ Ｐゴシック"/>
        <family val="3"/>
        <charset val="128"/>
        <scheme val="minor"/>
      </rPr>
      <t>（留意点）</t>
    </r>
    <r>
      <rPr>
        <b/>
        <sz val="11"/>
        <color rgb="FFFF0000"/>
        <rFont val="ＭＳ Ｐゴシック"/>
        <family val="3"/>
        <charset val="128"/>
        <scheme val="minor"/>
      </rPr>
      <t xml:space="preserve">
</t>
    </r>
    <r>
      <rPr>
        <sz val="11"/>
        <color theme="1"/>
        <rFont val="ＭＳ Ｐゴシック"/>
        <family val="3"/>
        <charset val="128"/>
        <scheme val="minor"/>
      </rPr>
      <t>・地域の実情及び課題を踏まえ、自治体が展開する少子化対策の全体像を記載</t>
    </r>
    <rPh sb="1" eb="3">
      <t>キサイ</t>
    </rPh>
    <rPh sb="3" eb="4">
      <t>レイ</t>
    </rPh>
    <rPh sb="207" eb="210">
      <t>リュウイテン</t>
    </rPh>
    <phoneticPr fontId="56"/>
  </si>
  <si>
    <r>
      <t xml:space="preserve">自治体における少子化対策の全体像
</t>
    </r>
    <r>
      <rPr>
        <sz val="11"/>
        <color rgb="FFFF0000"/>
        <rFont val="ＭＳ Ｐゴシック"/>
        <family val="3"/>
        <charset val="128"/>
        <scheme val="minor"/>
      </rPr>
      <t>※全ての個別事業共通（地域少子化対策重点推進事業・結婚新生活支援事業いずれも共通）
※250字以内（2～3段落程度）で要約してください。</t>
    </r>
    <rPh sb="70" eb="72">
      <t>ダンラク</t>
    </rPh>
    <rPh sb="76" eb="78">
      <t>ヨウヤク</t>
    </rPh>
    <phoneticPr fontId="82"/>
  </si>
  <si>
    <r>
      <t xml:space="preserve">自治体における少子化対策の全体像の中での本個別事業の位置付け
</t>
    </r>
    <r>
      <rPr>
        <sz val="11"/>
        <color rgb="FFFF0000"/>
        <rFont val="ＭＳ Ｐゴシック"/>
        <family val="3"/>
        <charset val="128"/>
        <scheme val="minor"/>
      </rPr>
      <t>※250字以内（2～3段落程度）で要約してください。</t>
    </r>
    <rPh sb="0" eb="3">
      <t>ジチタイ</t>
    </rPh>
    <rPh sb="7" eb="10">
      <t>ショウシカ</t>
    </rPh>
    <rPh sb="10" eb="12">
      <t>タイサク</t>
    </rPh>
    <rPh sb="13" eb="15">
      <t>ゼンタイ</t>
    </rPh>
    <rPh sb="15" eb="16">
      <t>ゾウ</t>
    </rPh>
    <rPh sb="17" eb="18">
      <t>ナカ</t>
    </rPh>
    <rPh sb="42" eb="44">
      <t>ダンラク</t>
    </rPh>
    <rPh sb="48" eb="50">
      <t>ヨウヤク</t>
    </rPh>
    <phoneticPr fontId="82"/>
  </si>
  <si>
    <t>対象外経費
支出予定額</t>
    <phoneticPr fontId="56"/>
  </si>
  <si>
    <t>総事業費
【自動表記】</t>
    <rPh sb="0" eb="4">
      <t>ソウジギョウヒ</t>
    </rPh>
    <rPh sb="6" eb="8">
      <t>ジドウ</t>
    </rPh>
    <rPh sb="8" eb="10">
      <t>ヒョウキ</t>
    </rPh>
    <phoneticPr fontId="56"/>
  </si>
  <si>
    <r>
      <rPr>
        <b/>
        <u/>
        <sz val="16"/>
        <color rgb="FFFF0000"/>
        <rFont val="ＭＳ Ｐゴシック"/>
        <family val="3"/>
        <charset val="128"/>
        <scheme val="minor"/>
      </rPr>
      <t>【共通の要件確認欄（※対象経費部分）】</t>
    </r>
    <r>
      <rPr>
        <b/>
        <sz val="16"/>
        <color rgb="FFFF0000"/>
        <rFont val="ＭＳ Ｐゴシック"/>
        <family val="3"/>
        <charset val="128"/>
        <scheme val="minor"/>
      </rPr>
      <t xml:space="preserve">
</t>
    </r>
    <r>
      <rPr>
        <b/>
        <sz val="11"/>
        <color rgb="FFFF0000"/>
        <rFont val="ＭＳ Ｐゴシック"/>
        <family val="3"/>
        <charset val="128"/>
        <scheme val="minor"/>
      </rPr>
      <t>※「ＯＫ」となっているか必ず確認</t>
    </r>
    <rPh sb="1" eb="3">
      <t>キョウツウ</t>
    </rPh>
    <rPh sb="4" eb="6">
      <t>ヨウケン</t>
    </rPh>
    <rPh sb="5" eb="6">
      <t>タイヨウ</t>
    </rPh>
    <rPh sb="6" eb="8">
      <t>カクニン</t>
    </rPh>
    <rPh sb="8" eb="9">
      <t>ラン</t>
    </rPh>
    <rPh sb="32" eb="33">
      <t>カナラ</t>
    </rPh>
    <rPh sb="34" eb="36">
      <t>カクニン</t>
    </rPh>
    <phoneticPr fontId="56"/>
  </si>
  <si>
    <r>
      <rPr>
        <b/>
        <sz val="16"/>
        <color rgb="FFFF0000"/>
        <rFont val="ＭＳ Ｐゴシック"/>
        <family val="3"/>
        <charset val="128"/>
        <scheme val="minor"/>
      </rPr>
      <t>【費用内訳】</t>
    </r>
    <r>
      <rPr>
        <b/>
        <sz val="22"/>
        <color rgb="FFFF0000"/>
        <rFont val="ＭＳ Ｐゴシック"/>
        <family val="3"/>
        <charset val="128"/>
        <scheme val="minor"/>
      </rPr>
      <t xml:space="preserve">
</t>
    </r>
    <r>
      <rPr>
        <b/>
        <sz val="14"/>
        <color rgb="FFFF0000"/>
        <rFont val="ＭＳ Ｐゴシック"/>
        <family val="3"/>
        <charset val="128"/>
        <scheme val="minor"/>
      </rPr>
      <t>※これらの欄は、次のいずれかを必ず「値で貼り付け」すること！
　・「積算内訳書」のAR列～BX列
　・「結婚支援センターの運営費内訳」のBC列～CI列</t>
    </r>
    <rPh sb="1" eb="3">
      <t>ヒヨウ</t>
    </rPh>
    <rPh sb="3" eb="5">
      <t>ウチワケ</t>
    </rPh>
    <rPh sb="15" eb="16">
      <t>ツギ</t>
    </rPh>
    <phoneticPr fontId="56"/>
  </si>
  <si>
    <r>
      <rPr>
        <b/>
        <u/>
        <sz val="11"/>
        <color rgb="FFFF0000"/>
        <rFont val="ＭＳ Ｐゴシック"/>
        <family val="3"/>
        <charset val="128"/>
        <scheme val="minor"/>
      </rPr>
      <t>（記載例）</t>
    </r>
    <r>
      <rPr>
        <sz val="11"/>
        <color theme="1"/>
        <rFont val="ＭＳ Ｐゴシック"/>
        <family val="2"/>
        <charset val="128"/>
        <scheme val="minor"/>
      </rPr>
      <t xml:space="preserve">
公的結婚支援による成婚者数</t>
    </r>
    <rPh sb="6" eb="8">
      <t>コウテキ</t>
    </rPh>
    <rPh sb="8" eb="10">
      <t>ケッコン</t>
    </rPh>
    <rPh sb="10" eb="12">
      <t>シエン</t>
    </rPh>
    <rPh sb="15" eb="17">
      <t>セイコン</t>
    </rPh>
    <rPh sb="17" eb="18">
      <t>シャ</t>
    </rPh>
    <rPh sb="18" eb="19">
      <t>スウ</t>
    </rPh>
    <phoneticPr fontId="56"/>
  </si>
  <si>
    <r>
      <rPr>
        <b/>
        <u/>
        <sz val="11"/>
        <color rgb="FFFF0000"/>
        <rFont val="ＭＳ Ｐゴシック"/>
        <family val="3"/>
        <charset val="128"/>
        <scheme val="minor"/>
      </rPr>
      <t>（記載例）</t>
    </r>
    <r>
      <rPr>
        <sz val="11"/>
        <color theme="1"/>
        <rFont val="ＭＳ Ｐゴシック"/>
        <family val="2"/>
        <charset val="128"/>
        <scheme val="minor"/>
      </rPr>
      <t xml:space="preserve">
婚活イベント・スキルアップセミナーの開催</t>
    </r>
    <phoneticPr fontId="56"/>
  </si>
  <si>
    <r>
      <rPr>
        <b/>
        <u/>
        <sz val="11"/>
        <color rgb="FFFF0000"/>
        <rFont val="ＭＳ Ｐゴシック"/>
        <family val="3"/>
        <charset val="128"/>
        <scheme val="minor"/>
      </rPr>
      <t>（記載例）</t>
    </r>
    <r>
      <rPr>
        <sz val="11"/>
        <color theme="1"/>
        <rFont val="ＭＳ Ｐゴシック"/>
        <family val="2"/>
        <charset val="128"/>
        <scheme val="minor"/>
      </rPr>
      <t xml:space="preserve">
セミナー・ワークショップの実施</t>
    </r>
    <phoneticPr fontId="56"/>
  </si>
  <si>
    <r>
      <rPr>
        <b/>
        <u/>
        <sz val="11"/>
        <color rgb="FFFF0000"/>
        <rFont val="ＭＳ Ｐゴシック"/>
        <family val="3"/>
        <charset val="128"/>
        <scheme val="minor"/>
      </rPr>
      <t>（記載例）</t>
    </r>
    <r>
      <rPr>
        <sz val="11"/>
        <color theme="1"/>
        <rFont val="ＭＳ Ｐゴシック"/>
        <family val="2"/>
        <charset val="128"/>
        <scheme val="minor"/>
      </rPr>
      <t xml:space="preserve">
ライフデザイン啓発サイトの開発</t>
    </r>
    <phoneticPr fontId="56"/>
  </si>
  <si>
    <r>
      <rPr>
        <b/>
        <u/>
        <sz val="11"/>
        <color rgb="FFFF0000"/>
        <rFont val="ＭＳ Ｐゴシック"/>
        <family val="3"/>
        <charset val="128"/>
        <scheme val="minor"/>
      </rPr>
      <t>（記載例１）結婚支援センターの運営する場合</t>
    </r>
    <r>
      <rPr>
        <sz val="11"/>
        <color theme="1"/>
        <rFont val="ＭＳ Ｐゴシック"/>
        <family val="3"/>
        <charset val="128"/>
        <scheme val="minor"/>
      </rPr>
      <t xml:space="preserve">
出会いの場の創出に大きな役割を果たす●県結婚支援センターの運営を行うもの。
</t>
    </r>
    <r>
      <rPr>
        <b/>
        <u/>
        <sz val="11"/>
        <color rgb="FFFF0000"/>
        <rFont val="ＭＳ Ｐゴシック"/>
        <family val="3"/>
        <charset val="128"/>
        <scheme val="minor"/>
      </rPr>
      <t xml:space="preserve">（記載例２）婚活イベントを開催する場合
</t>
    </r>
    <r>
      <rPr>
        <sz val="11"/>
        <color theme="1"/>
        <rFont val="ＭＳ Ｐゴシック"/>
        <family val="3"/>
        <charset val="128"/>
        <scheme val="minor"/>
      </rPr>
      <t>出会いの場を創出するため、（●●市と連携して）●●イベントを実施する。</t>
    </r>
    <rPh sb="6" eb="8">
      <t>ケッコン</t>
    </rPh>
    <rPh sb="8" eb="10">
      <t>シエン</t>
    </rPh>
    <rPh sb="15" eb="17">
      <t>ウンエイ</t>
    </rPh>
    <rPh sb="19" eb="21">
      <t>バアイ</t>
    </rPh>
    <rPh sb="67" eb="69">
      <t>コンカツ</t>
    </rPh>
    <rPh sb="74" eb="76">
      <t>カイサイ</t>
    </rPh>
    <rPh sb="78" eb="80">
      <t>バアイ</t>
    </rPh>
    <phoneticPr fontId="56"/>
  </si>
  <si>
    <r>
      <rPr>
        <b/>
        <u/>
        <sz val="11"/>
        <color rgb="FFFF0000"/>
        <rFont val="ＭＳ Ｐゴシック"/>
        <family val="3"/>
        <charset val="128"/>
        <scheme val="minor"/>
      </rPr>
      <t>（記載例）</t>
    </r>
    <r>
      <rPr>
        <sz val="11"/>
        <color theme="1"/>
        <rFont val="ＭＳ Ｐゴシック"/>
        <family val="3"/>
        <charset val="128"/>
        <scheme val="minor"/>
      </rPr>
      <t xml:space="preserve">
　結婚新生活支援事業を実施し、経済的不安から結婚に踏み切れない層に対して補助を行うもの。</t>
    </r>
    <rPh sb="1" eb="3">
      <t>キサイ</t>
    </rPh>
    <rPh sb="3" eb="4">
      <t>レイ</t>
    </rPh>
    <phoneticPr fontId="56"/>
  </si>
  <si>
    <r>
      <rPr>
        <b/>
        <u/>
        <sz val="11"/>
        <color rgb="FFFF0000"/>
        <rFont val="ＭＳ Ｐゴシック"/>
        <family val="3"/>
        <charset val="128"/>
        <scheme val="minor"/>
      </rPr>
      <t>（留意点）</t>
    </r>
    <r>
      <rPr>
        <sz val="11"/>
        <color theme="1"/>
        <rFont val="ＭＳ Ｐゴシック"/>
        <family val="2"/>
        <charset val="128"/>
        <scheme val="minor"/>
      </rPr>
      <t xml:space="preserve">
特段の記載が必要であると実施自治体が判断した要件（例　左記のほか国基準を超えて自治体単費で対応する必要がある要件など）のみとし、必ずしも全て列挙する必要はないものとする。</t>
    </r>
    <rPh sb="1" eb="4">
      <t>リュウイテン</t>
    </rPh>
    <rPh sb="6" eb="8">
      <t>トクダン</t>
    </rPh>
    <rPh sb="9" eb="11">
      <t>キサイ</t>
    </rPh>
    <rPh sb="12" eb="14">
      <t>ヒツヨウ</t>
    </rPh>
    <rPh sb="18" eb="20">
      <t>ジッシ</t>
    </rPh>
    <rPh sb="20" eb="23">
      <t>ジチタイ</t>
    </rPh>
    <rPh sb="24" eb="26">
      <t>ハンダン</t>
    </rPh>
    <rPh sb="28" eb="30">
      <t>ヨウケン</t>
    </rPh>
    <rPh sb="33" eb="35">
      <t>サキ</t>
    </rPh>
    <rPh sb="70" eb="71">
      <t>カナラ</t>
    </rPh>
    <rPh sb="74" eb="75">
      <t>スベ</t>
    </rPh>
    <rPh sb="76" eb="78">
      <t>レッキョ</t>
    </rPh>
    <rPh sb="80" eb="82">
      <t>ヒツヨウ</t>
    </rPh>
    <phoneticPr fontId="56"/>
  </si>
  <si>
    <r>
      <rPr>
        <b/>
        <u/>
        <sz val="11"/>
        <color rgb="FFFF0000"/>
        <rFont val="ＭＳ Ｐゴシック"/>
        <family val="3"/>
        <charset val="128"/>
        <scheme val="minor"/>
      </rPr>
      <t>（留意点）</t>
    </r>
    <r>
      <rPr>
        <sz val="11"/>
        <color theme="1"/>
        <rFont val="ＭＳ Ｐゴシック"/>
        <family val="3"/>
        <charset val="128"/>
        <scheme val="minor"/>
      </rPr>
      <t xml:space="preserve">
要綱等に規定がある場合（実施年度に継続補助見込みがない場合も含む）は「有」を選択すること。</t>
    </r>
    <rPh sb="18" eb="20">
      <t>ジッシ</t>
    </rPh>
    <rPh sb="44" eb="46">
      <t>センタク</t>
    </rPh>
    <phoneticPr fontId="56"/>
  </si>
  <si>
    <t>自治体の区分
【リスト選択】</t>
    <rPh sb="0" eb="3">
      <t>ジチタイ</t>
    </rPh>
    <rPh sb="4" eb="6">
      <t>クブン</t>
    </rPh>
    <rPh sb="11" eb="13">
      <t>センタク</t>
    </rPh>
    <phoneticPr fontId="56"/>
  </si>
  <si>
    <t>（都道府県分）※不使用</t>
    <rPh sb="1" eb="5">
      <t>トドウフケン</t>
    </rPh>
    <rPh sb="5" eb="6">
      <t>ブン</t>
    </rPh>
    <rPh sb="8" eb="11">
      <t>フシヨウ</t>
    </rPh>
    <phoneticPr fontId="56"/>
  </si>
  <si>
    <t>（市町村分）※不使用</t>
    <rPh sb="1" eb="4">
      <t>シチョウソン</t>
    </rPh>
    <rPh sb="4" eb="5">
      <t>ブン</t>
    </rPh>
    <rPh sb="7" eb="10">
      <t>フシヨウ</t>
    </rPh>
    <phoneticPr fontId="56"/>
  </si>
  <si>
    <r>
      <t xml:space="preserve">【予算時期調査】
</t>
    </r>
    <r>
      <rPr>
        <b/>
        <sz val="11"/>
        <color rgb="FFFF0000"/>
        <rFont val="ＭＳ Ｐゴシック"/>
        <family val="3"/>
        <charset val="128"/>
        <scheme val="minor"/>
      </rPr>
      <t>※市町村事業を実施する場合、実施主体の市町村において予算が措置されていることに加え、都道府県においても対応する予算が措置されていることが必要です。</t>
    </r>
    <phoneticPr fontId="56"/>
  </si>
  <si>
    <t xml:space="preserve">【全事業記入】 </t>
    <phoneticPr fontId="56"/>
  </si>
  <si>
    <t>実施自治体の
予算議決(予定)日</t>
    <phoneticPr fontId="56"/>
  </si>
  <si>
    <t>年度途中の交付決定を
希望する場合のみ記載</t>
    <rPh sb="0" eb="2">
      <t>ネンド</t>
    </rPh>
    <rPh sb="2" eb="4">
      <t>トチュウ</t>
    </rPh>
    <rPh sb="13" eb="15">
      <t>バアイ</t>
    </rPh>
    <rPh sb="17" eb="19">
      <t>キサイ</t>
    </rPh>
    <phoneticPr fontId="56"/>
  </si>
  <si>
    <t>備考</t>
    <phoneticPr fontId="56"/>
  </si>
  <si>
    <t>国からの交付決定希望日</t>
    <phoneticPr fontId="56"/>
  </si>
  <si>
    <t>自治体コード</t>
    <rPh sb="0" eb="3">
      <t>ジチタイ</t>
    </rPh>
    <phoneticPr fontId="56"/>
  </si>
  <si>
    <t>1_1_1 結婚支援センターに関する取組</t>
    <rPh sb="15" eb="16">
      <t>カン</t>
    </rPh>
    <rPh sb="18" eb="20">
      <t>トリクミ</t>
    </rPh>
    <phoneticPr fontId="20"/>
  </si>
  <si>
    <t>1_1_2 結婚支援ボランティア等に関する取組</t>
    <rPh sb="16" eb="17">
      <t>トウ</t>
    </rPh>
    <rPh sb="18" eb="19">
      <t>カン</t>
    </rPh>
    <rPh sb="21" eb="23">
      <t>トリクミ</t>
    </rPh>
    <phoneticPr fontId="20"/>
  </si>
  <si>
    <t>1_1_3 出会いの機会・場の提供に関する取組</t>
    <rPh sb="15" eb="17">
      <t>テイキョウ</t>
    </rPh>
    <rPh sb="18" eb="19">
      <t>カン</t>
    </rPh>
    <rPh sb="21" eb="23">
      <t>トリクミ</t>
    </rPh>
    <phoneticPr fontId="20"/>
  </si>
  <si>
    <t>1_1_4 その他、ライフデザイン・結婚支援重点推進事業</t>
    <rPh sb="18" eb="22">
      <t>ケッコンシエン</t>
    </rPh>
    <rPh sb="22" eb="24">
      <t>ジュウテン</t>
    </rPh>
    <rPh sb="24" eb="26">
      <t>スイシン</t>
    </rPh>
    <rPh sb="26" eb="28">
      <t>ジギョウ</t>
    </rPh>
    <phoneticPr fontId="20"/>
  </si>
  <si>
    <t>1_2_1 自治体間連携を伴うライフデザイン・結婚支援重点推進</t>
    <rPh sb="27" eb="31">
      <t>ジュウテンスイシン</t>
    </rPh>
    <phoneticPr fontId="19"/>
  </si>
  <si>
    <t>2_1 結婚支援コンシェルジュ事業</t>
    <rPh sb="15" eb="17">
      <t>ジギョウ</t>
    </rPh>
    <phoneticPr fontId="37"/>
  </si>
  <si>
    <t>3_1 その他、結婚、妊娠・出産、子育てに温かい社会づくり・気運醸成事業</t>
  </si>
  <si>
    <t>3_2_1 自治体間連携を伴う結婚、妊娠・出産、子育てに温かい社会づくり・気運醸成</t>
    <rPh sb="15" eb="17">
      <t>ケッコン</t>
    </rPh>
    <rPh sb="18" eb="20">
      <t>ニンシン</t>
    </rPh>
    <rPh sb="21" eb="23">
      <t>シュッサン</t>
    </rPh>
    <rPh sb="24" eb="26">
      <t>コソダ</t>
    </rPh>
    <rPh sb="28" eb="29">
      <t>アタタ</t>
    </rPh>
    <rPh sb="31" eb="33">
      <t>シャカイ</t>
    </rPh>
    <rPh sb="37" eb="39">
      <t>キウン</t>
    </rPh>
    <rPh sb="39" eb="41">
      <t>ジョウセイ</t>
    </rPh>
    <phoneticPr fontId="20"/>
  </si>
  <si>
    <t>3_2_2 地域全体で結婚・子育てを応援する気運醸成</t>
  </si>
  <si>
    <t>3_2_3 育児休業取得と家事・育児分担の促進</t>
  </si>
  <si>
    <t>4_1 結婚新生活支援事業（一般コース）</t>
  </si>
  <si>
    <t>4_2 結婚新生活支援事業（都道府県主導型市町村連携コース）</t>
  </si>
  <si>
    <t>結婚_妊娠・出産_子育てに温かい社会づくり・気運醸成事業</t>
  </si>
  <si>
    <t>結婚_妊娠・出産_子育てに温かい社会づくり・気運醸成事業</t>
    <phoneticPr fontId="56"/>
  </si>
  <si>
    <t>※メニューに係るリスト（プルダウン）については、選択内容によって分岐して表示されるように設定されているため、左から順番に選択すること。
※これらの欄は、「4_総括表への転記シート」に自動転記</t>
    <rPh sb="6" eb="7">
      <t>カカ</t>
    </rPh>
    <rPh sb="54" eb="55">
      <t>ヒダリ</t>
    </rPh>
    <rPh sb="57" eb="59">
      <t>ジュンバン</t>
    </rPh>
    <rPh sb="73" eb="74">
      <t>ラン</t>
    </rPh>
    <phoneticPr fontId="56"/>
  </si>
  <si>
    <r>
      <t xml:space="preserve">【令和７年度_申請見込】
</t>
    </r>
    <r>
      <rPr>
        <b/>
        <sz val="12"/>
        <color rgb="FFFF0000"/>
        <rFont val="ＭＳ Ｐゴシック"/>
        <family val="3"/>
        <charset val="128"/>
        <scheme val="minor"/>
      </rPr>
      <t>①新規世帯見込については、継続補助分（D）を除いた本年度の見込世帯数（A・B・C）を記載
②継続補助世帯見込については、継続補助規定の有無、前年度補助上限額未満の支給見込世帯数（D）及び対象経費支出予定額（G）を記載
③A・B・D・Gの値については、「4_総括表への転記シート」に自動転記</t>
    </r>
    <rPh sb="1" eb="3">
      <t>レイワ</t>
    </rPh>
    <rPh sb="4" eb="6">
      <t>ネンド</t>
    </rPh>
    <rPh sb="63" eb="65">
      <t>セタイ</t>
    </rPh>
    <rPh sb="131" eb="132">
      <t>アタイ</t>
    </rPh>
    <phoneticPr fontId="56"/>
  </si>
  <si>
    <r>
      <t xml:space="preserve">Ａ
総事業費（円）
</t>
    </r>
    <r>
      <rPr>
        <sz val="11"/>
        <color rgb="FFFF0000"/>
        <rFont val="ＭＳ Ｐゴシック"/>
        <family val="3"/>
        <charset val="128"/>
        <scheme val="minor"/>
      </rPr>
      <t>※自治体単費分を
含むこと。</t>
    </r>
    <r>
      <rPr>
        <sz val="11"/>
        <color theme="1"/>
        <rFont val="ＭＳ Ｐゴシック"/>
        <family val="2"/>
        <charset val="128"/>
        <scheme val="minor"/>
      </rPr>
      <t xml:space="preserve">
</t>
    </r>
    <r>
      <rPr>
        <sz val="11"/>
        <color rgb="FFFF0000"/>
        <rFont val="ＭＳ Ｐゴシック"/>
        <family val="3"/>
        <charset val="128"/>
        <scheme val="minor"/>
      </rPr>
      <t>※必ずA≧Cとすること。</t>
    </r>
    <rPh sb="2" eb="6">
      <t>ソウジギョウヒ</t>
    </rPh>
    <rPh sb="7" eb="8">
      <t>エン</t>
    </rPh>
    <rPh sb="11" eb="14">
      <t>ジチタイ</t>
    </rPh>
    <rPh sb="14" eb="16">
      <t>タンピ</t>
    </rPh>
    <rPh sb="16" eb="17">
      <t>ブン</t>
    </rPh>
    <rPh sb="19" eb="20">
      <t>フク</t>
    </rPh>
    <phoneticPr fontId="54"/>
  </si>
  <si>
    <r>
      <t xml:space="preserve">Ｃ
対象経費支出予定額（円）
</t>
    </r>
    <r>
      <rPr>
        <u/>
        <sz val="11"/>
        <color rgb="FFFF0000"/>
        <rFont val="ＭＳ Ｐゴシック"/>
        <family val="3"/>
        <charset val="128"/>
        <scheme val="minor"/>
      </rPr>
      <t>※国補助率を乗じる前の額</t>
    </r>
    <r>
      <rPr>
        <sz val="11"/>
        <color theme="1"/>
        <rFont val="ＭＳ Ｐゴシック"/>
        <family val="2"/>
        <charset val="128"/>
        <scheme val="minor"/>
      </rPr>
      <t xml:space="preserve">
</t>
    </r>
    <r>
      <rPr>
        <sz val="11"/>
        <color rgb="FFFF0000"/>
        <rFont val="ＭＳ Ｐゴシック"/>
        <family val="3"/>
        <charset val="128"/>
        <scheme val="minor"/>
      </rPr>
      <t>※必ずA≧Cとすること。</t>
    </r>
    <rPh sb="2" eb="4">
      <t>タイショウ</t>
    </rPh>
    <rPh sb="4" eb="6">
      <t>ケイヒ</t>
    </rPh>
    <rPh sb="6" eb="8">
      <t>シシュツ</t>
    </rPh>
    <rPh sb="8" eb="10">
      <t>ヨテイ</t>
    </rPh>
    <rPh sb="10" eb="11">
      <t>ガク</t>
    </rPh>
    <rPh sb="12" eb="13">
      <t>エン</t>
    </rPh>
    <phoneticPr fontId="54"/>
  </si>
  <si>
    <r>
      <rPr>
        <b/>
        <u/>
        <sz val="11"/>
        <color rgb="FFFF0000"/>
        <rFont val="ＭＳ Ｐゴシック"/>
        <family val="3"/>
        <charset val="128"/>
        <scheme val="minor"/>
      </rPr>
      <t>（留意点）</t>
    </r>
    <r>
      <rPr>
        <sz val="11"/>
        <color theme="1"/>
        <rFont val="ＭＳ Ｐゴシック"/>
        <family val="2"/>
        <charset val="128"/>
        <scheme val="minor"/>
      </rPr>
      <t xml:space="preserve">
・原則として補正予算を選択</t>
    </r>
    <rPh sb="7" eb="9">
      <t>ゲンソク</t>
    </rPh>
    <rPh sb="12" eb="14">
      <t>ホセイ</t>
    </rPh>
    <rPh sb="14" eb="16">
      <t>ヨサン</t>
    </rPh>
    <rPh sb="17" eb="19">
      <t>センタク</t>
    </rPh>
    <phoneticPr fontId="56"/>
  </si>
  <si>
    <r>
      <rPr>
        <b/>
        <u/>
        <sz val="11"/>
        <color rgb="FFFF0000"/>
        <rFont val="ＭＳ Ｐゴシック"/>
        <family val="3"/>
        <charset val="128"/>
        <scheme val="minor"/>
      </rPr>
      <t>（自治体独自基準にて単価を引き下げて積算する場合の記載例）</t>
    </r>
    <r>
      <rPr>
        <sz val="11"/>
        <color theme="1"/>
        <rFont val="ＭＳ Ｐゴシック"/>
        <family val="2"/>
        <charset val="128"/>
        <scheme val="minor"/>
      </rPr>
      <t xml:space="preserve">
・（29歳以下）   3世帯×300,000円＝900,000円
・（その他）       2世帯×150,000円＝300,000円
・（継続補助）　  　　　　　　  　　　　 　   150,000円
　　　　　　　　  　　　　　　 　　  　   　計1,350,000円</t>
    </r>
    <rPh sb="1" eb="4">
      <t>ジチタイ</t>
    </rPh>
    <rPh sb="4" eb="6">
      <t>ドクジ</t>
    </rPh>
    <rPh sb="6" eb="8">
      <t>キジュン</t>
    </rPh>
    <rPh sb="10" eb="12">
      <t>タンカ</t>
    </rPh>
    <rPh sb="13" eb="14">
      <t>ヒ</t>
    </rPh>
    <rPh sb="15" eb="16">
      <t>サ</t>
    </rPh>
    <rPh sb="18" eb="20">
      <t>セキサン</t>
    </rPh>
    <rPh sb="22" eb="24">
      <t>バアイ</t>
    </rPh>
    <rPh sb="25" eb="27">
      <t>キサイ</t>
    </rPh>
    <rPh sb="27" eb="28">
      <t>レイ</t>
    </rPh>
    <phoneticPr fontId="56"/>
  </si>
  <si>
    <t>有</t>
    <rPh sb="0" eb="1">
      <t>アリ</t>
    </rPh>
    <phoneticPr fontId="56"/>
  </si>
  <si>
    <t>無</t>
    <rPh sb="0" eb="1">
      <t>ナシ</t>
    </rPh>
    <phoneticPr fontId="56"/>
  </si>
  <si>
    <r>
      <rPr>
        <b/>
        <u/>
        <sz val="11"/>
        <color rgb="FFFF0000"/>
        <rFont val="ＭＳ Ｐゴシック"/>
        <family val="3"/>
        <charset val="128"/>
        <scheme val="minor"/>
      </rPr>
      <t>（記載例）</t>
    </r>
    <r>
      <rPr>
        <sz val="11"/>
        <color theme="1"/>
        <rFont val="ＭＳ Ｐゴシック"/>
        <family val="3"/>
        <charset val="128"/>
        <scheme val="minor"/>
      </rPr>
      <t xml:space="preserve">
夫婦ともに婚姻日における年齢が40歳以下の世帯
※要件緩和分は自治体単費にて実施
</t>
    </r>
    <r>
      <rPr>
        <b/>
        <u/>
        <sz val="11"/>
        <color rgb="FF0000FF"/>
        <rFont val="ＭＳ Ｐゴシック"/>
        <family val="3"/>
        <charset val="128"/>
        <scheme val="minor"/>
      </rPr>
      <t>【国基準】</t>
    </r>
    <r>
      <rPr>
        <sz val="11"/>
        <color theme="1"/>
        <rFont val="ＭＳ Ｐゴシック"/>
        <family val="3"/>
        <charset val="128"/>
        <scheme val="minor"/>
      </rPr>
      <t xml:space="preserve">
夫婦ともに婚姻日における年齢が39歳以下の世帯</t>
    </r>
    <phoneticPr fontId="56"/>
  </si>
  <si>
    <r>
      <t>※左記のＨ(上限額の合計)を（「対象経費支出予定額」として）使用しない場合の金額積算根拠</t>
    </r>
    <r>
      <rPr>
        <sz val="11"/>
        <color rgb="FFFF0000"/>
        <rFont val="ＭＳ Ｐゴシック"/>
        <family val="3"/>
        <charset val="128"/>
        <scheme val="minor"/>
      </rPr>
      <t xml:space="preserve">
</t>
    </r>
    <r>
      <rPr>
        <sz val="10"/>
        <color rgb="FFFF0000"/>
        <rFont val="ＭＳ Ｐゴシック"/>
        <family val="3"/>
        <charset val="128"/>
        <scheme val="minor"/>
      </rPr>
      <t>※Ｈ＞「対象経費支出予定額（国補助率を乗じる前の額）」となる場合のみ簡潔に記載
※Ｈ＝「対象経費支出予定額（国補助率を乗じる前の額）」となる場合は空欄のままとしてください。</t>
    </r>
    <rPh sb="16" eb="18">
      <t>タイショウ</t>
    </rPh>
    <rPh sb="18" eb="20">
      <t>ケイヒ</t>
    </rPh>
    <rPh sb="20" eb="22">
      <t>シシュツ</t>
    </rPh>
    <rPh sb="22" eb="24">
      <t>ヨテイ</t>
    </rPh>
    <rPh sb="24" eb="25">
      <t>ガク</t>
    </rPh>
    <rPh sb="38" eb="40">
      <t>キンガク</t>
    </rPh>
    <rPh sb="40" eb="42">
      <t>セキサン</t>
    </rPh>
    <rPh sb="42" eb="44">
      <t>コンキョ</t>
    </rPh>
    <rPh sb="75" eb="77">
      <t>バアイ</t>
    </rPh>
    <rPh sb="79" eb="81">
      <t>カンケツ</t>
    </rPh>
    <rPh sb="82" eb="84">
      <t>キサイ</t>
    </rPh>
    <rPh sb="118" eb="120">
      <t>クウラン</t>
    </rPh>
    <phoneticPr fontId="82"/>
  </si>
  <si>
    <t>3_2_4 子育てと仕事の両立と多様な働き方の促進</t>
    <phoneticPr fontId="56"/>
  </si>
  <si>
    <t>3_2_5 ICT活用、官民連携等による結婚支援等の更なる推進のための調査研究</t>
    <phoneticPr fontId="56"/>
  </si>
  <si>
    <t>実施要領別記１第２の１（２）アに規定する事業内容となっているか。</t>
    <rPh sb="0" eb="4">
      <t>ジッシヨウリョウ</t>
    </rPh>
    <rPh sb="4" eb="6">
      <t>ベッキ</t>
    </rPh>
    <rPh sb="7" eb="8">
      <t>ダイ</t>
    </rPh>
    <rPh sb="16" eb="18">
      <t>キテイ</t>
    </rPh>
    <rPh sb="20" eb="24">
      <t>ジギョウナイヨウ</t>
    </rPh>
    <phoneticPr fontId="12"/>
  </si>
  <si>
    <t>複数の自治体により構成されるライフデザイン・結婚支援その他の少子化対策に関して地域が抱える課題を解決する場（協議会等）を設けているか。</t>
    <rPh sb="0" eb="2">
      <t>フクスウ</t>
    </rPh>
    <rPh sb="52" eb="53">
      <t>バ</t>
    </rPh>
    <rPh sb="60" eb="61">
      <t>モウ</t>
    </rPh>
    <phoneticPr fontId="12"/>
  </si>
  <si>
    <t>協議会等を構成する自治体による「実質的な協働」(費用、役務の分担)が認められるものであるか。</t>
    <rPh sb="0" eb="4">
      <t>キョウギカイトウ</t>
    </rPh>
    <rPh sb="5" eb="7">
      <t>コウセイ</t>
    </rPh>
    <rPh sb="34" eb="35">
      <t>ミト</t>
    </rPh>
    <phoneticPr fontId="12"/>
  </si>
  <si>
    <t>実施要領別記１第２の１（２）イに規定する事業内容となっているか。</t>
    <rPh sb="0" eb="4">
      <t>ジッシヨウリョウ</t>
    </rPh>
    <rPh sb="4" eb="6">
      <t>ベッキ</t>
    </rPh>
    <rPh sb="7" eb="8">
      <t>ダイ</t>
    </rPh>
    <rPh sb="16" eb="18">
      <t>キテイ</t>
    </rPh>
    <rPh sb="20" eb="24">
      <t>ジギョウナイヨウ</t>
    </rPh>
    <phoneticPr fontId="12"/>
  </si>
  <si>
    <t>実施要領別記１第２の１（２）ウに規定する事業内容となっているか。</t>
    <rPh sb="0" eb="4">
      <t>ジッシヨウリョウ</t>
    </rPh>
    <rPh sb="4" eb="6">
      <t>ベッキ</t>
    </rPh>
    <rPh sb="7" eb="8">
      <t>ダイ</t>
    </rPh>
    <rPh sb="16" eb="18">
      <t>キテイ</t>
    </rPh>
    <rPh sb="20" eb="24">
      <t>ジギョウナイヨウ</t>
    </rPh>
    <phoneticPr fontId="12"/>
  </si>
  <si>
    <t>連携する結婚支援事業者について、利用者の安全が十分に確保されていることを確認しているか。</t>
    <rPh sb="0" eb="2">
      <t>レンケイ</t>
    </rPh>
    <rPh sb="16" eb="19">
      <t>リヨウシャ</t>
    </rPh>
    <rPh sb="20" eb="22">
      <t>アンゼン</t>
    </rPh>
    <rPh sb="23" eb="25">
      <t>ジュウブン</t>
    </rPh>
    <rPh sb="26" eb="28">
      <t>カクホ</t>
    </rPh>
    <rPh sb="36" eb="38">
      <t>カクニン</t>
    </rPh>
    <phoneticPr fontId="12"/>
  </si>
  <si>
    <t>実施要領別記１第２の１（２）エに規定する事業内容となっているか。</t>
    <rPh sb="0" eb="4">
      <t>ジッシヨウリョウ</t>
    </rPh>
    <rPh sb="4" eb="6">
      <t>ベッキ</t>
    </rPh>
    <rPh sb="7" eb="8">
      <t>ダイ</t>
    </rPh>
    <rPh sb="16" eb="18">
      <t>キテイ</t>
    </rPh>
    <rPh sb="20" eb="24">
      <t>ジギョウナイヨウ</t>
    </rPh>
    <phoneticPr fontId="12"/>
  </si>
  <si>
    <t>実施要領別記１第２の１（２）オに規定する事業内容となっているか。</t>
    <rPh sb="0" eb="4">
      <t>ジッシヨウリョウ</t>
    </rPh>
    <rPh sb="4" eb="6">
      <t>ベッキ</t>
    </rPh>
    <rPh sb="7" eb="8">
      <t>ダイ</t>
    </rPh>
    <rPh sb="16" eb="18">
      <t>キテイ</t>
    </rPh>
    <rPh sb="20" eb="24">
      <t>ジギョウナイヨウ</t>
    </rPh>
    <phoneticPr fontId="12"/>
  </si>
  <si>
    <t>実施要領別記１第２の２に規定する事業内容となっているか。</t>
    <rPh sb="0" eb="4">
      <t>ジッシヨウリョウ</t>
    </rPh>
    <rPh sb="4" eb="6">
      <t>ベッキ</t>
    </rPh>
    <rPh sb="7" eb="8">
      <t>ダイ</t>
    </rPh>
    <rPh sb="12" eb="14">
      <t>キテイ</t>
    </rPh>
    <rPh sb="16" eb="20">
      <t>ジギョウナイヨウ</t>
    </rPh>
    <phoneticPr fontId="12"/>
  </si>
  <si>
    <t>実施要領別記１第２の３（２）アに規定する事業内容となっているか。</t>
    <rPh sb="0" eb="4">
      <t>ジッシヨウリョウ</t>
    </rPh>
    <rPh sb="4" eb="6">
      <t>ベッキ</t>
    </rPh>
    <rPh sb="7" eb="8">
      <t>ダイ</t>
    </rPh>
    <rPh sb="16" eb="18">
      <t>キテイ</t>
    </rPh>
    <rPh sb="20" eb="24">
      <t>ジギョウナイヨウ</t>
    </rPh>
    <phoneticPr fontId="12"/>
  </si>
  <si>
    <t>実施要領別記１第２の３（２）イに規定する事業内容となっているか。</t>
    <rPh sb="0" eb="4">
      <t>ジッシヨウリョウ</t>
    </rPh>
    <rPh sb="4" eb="6">
      <t>ベッキ</t>
    </rPh>
    <rPh sb="7" eb="8">
      <t>ダイ</t>
    </rPh>
    <rPh sb="16" eb="18">
      <t>キテイ</t>
    </rPh>
    <rPh sb="20" eb="24">
      <t>ジギョウナイヨウ</t>
    </rPh>
    <phoneticPr fontId="12"/>
  </si>
  <si>
    <t>実施要領別記１第２の３（２）ウに規定する事業内容となっているか。</t>
    <rPh sb="0" eb="4">
      <t>ジッシヨウリョウ</t>
    </rPh>
    <rPh sb="4" eb="6">
      <t>ベッキ</t>
    </rPh>
    <rPh sb="7" eb="8">
      <t>ダイ</t>
    </rPh>
    <rPh sb="15" eb="17">
      <t>キテイ</t>
    </rPh>
    <rPh sb="19" eb="23">
      <t>ジギョウナイヨウ</t>
    </rPh>
    <phoneticPr fontId="12"/>
  </si>
  <si>
    <t>実施要領別記１第２の３（２）エに規定する事業内容となっているか。</t>
    <rPh sb="0" eb="4">
      <t>ジッシヨウリョウ</t>
    </rPh>
    <rPh sb="4" eb="6">
      <t>ベッキ</t>
    </rPh>
    <rPh sb="7" eb="8">
      <t>ダイ</t>
    </rPh>
    <rPh sb="16" eb="18">
      <t>キテイ</t>
    </rPh>
    <rPh sb="20" eb="24">
      <t>ジギョウナイヨウ</t>
    </rPh>
    <phoneticPr fontId="12"/>
  </si>
  <si>
    <t>実施要領別記１第２の３（２）オに規定する事業内容となっているか。</t>
    <rPh sb="0" eb="4">
      <t>ジッシヨウリョウ</t>
    </rPh>
    <rPh sb="4" eb="6">
      <t>ベッキ</t>
    </rPh>
    <rPh sb="7" eb="8">
      <t>ダイ</t>
    </rPh>
    <rPh sb="16" eb="18">
      <t>キテイ</t>
    </rPh>
    <rPh sb="20" eb="24">
      <t>ジギョウナイヨウ</t>
    </rPh>
    <phoneticPr fontId="12"/>
  </si>
  <si>
    <t>＜人件費＞
職員の人件費（次に掲げるものを除く。）が含まれていないか。
・事業に伴う会計年度任用職員のもの
・結婚支援センターのもの
・令和６年度に３年ルールの１年目・２年目が適用されていた事業のもの
【リスト選択】</t>
    <rPh sb="1" eb="4">
      <t>ジンケンヒ</t>
    </rPh>
    <rPh sb="13" eb="14">
      <t>ツギ</t>
    </rPh>
    <rPh sb="15" eb="16">
      <t>カカ</t>
    </rPh>
    <rPh sb="21" eb="22">
      <t>ノゾ</t>
    </rPh>
    <rPh sb="26" eb="27">
      <t>フク</t>
    </rPh>
    <rPh sb="55" eb="59">
      <t>ケッコンシエン</t>
    </rPh>
    <phoneticPr fontId="12"/>
  </si>
  <si>
    <t>＜備品購入＞
備品購入に要する経費（次に掲げるものを除く。）が含まれていないか。
・真に必要と認められるものであり、リース・レンタル等、購入によらない方法がないもの
【リスト選択】</t>
    <rPh sb="1" eb="3">
      <t>ビヒン</t>
    </rPh>
    <rPh sb="3" eb="5">
      <t>コウニュウ</t>
    </rPh>
    <rPh sb="12" eb="13">
      <t>ヨウ</t>
    </rPh>
    <rPh sb="15" eb="17">
      <t>ケイヒ</t>
    </rPh>
    <rPh sb="18" eb="19">
      <t>ツギ</t>
    </rPh>
    <rPh sb="20" eb="21">
      <t>カカ</t>
    </rPh>
    <rPh sb="26" eb="27">
      <t>ノゾ</t>
    </rPh>
    <rPh sb="31" eb="32">
      <t>フク</t>
    </rPh>
    <rPh sb="42" eb="43">
      <t>シン</t>
    </rPh>
    <rPh sb="44" eb="46">
      <t>ヒツヨウ</t>
    </rPh>
    <rPh sb="47" eb="48">
      <t>ミト</t>
    </rPh>
    <rPh sb="66" eb="67">
      <t>トウ</t>
    </rPh>
    <rPh sb="68" eb="70">
      <t>コウニュウ</t>
    </rPh>
    <rPh sb="75" eb="77">
      <t>ホウホウ</t>
    </rPh>
    <rPh sb="88" eb="90">
      <t>センタク</t>
    </rPh>
    <phoneticPr fontId="12"/>
  </si>
  <si>
    <t>＜施設整備＞
施設整備に要する経費が含まれていないか。
【リスト選択】</t>
    <rPh sb="1" eb="3">
      <t>シセツ</t>
    </rPh>
    <rPh sb="3" eb="5">
      <t>セイビ</t>
    </rPh>
    <rPh sb="18" eb="19">
      <t>フク</t>
    </rPh>
    <phoneticPr fontId="12"/>
  </si>
  <si>
    <t>＜個人給付①＞
個人への金銭給付などによる個人の負担を直接的に軽減する事業に要する経費（次に掲げるものを除く。）が含まれていないか。
・結婚支援センター及び結婚支援事業者の登録優待費用
【リスト選択】</t>
    <rPh sb="38" eb="39">
      <t>ヨウ</t>
    </rPh>
    <rPh sb="44" eb="45">
      <t>ツギ</t>
    </rPh>
    <rPh sb="46" eb="47">
      <t>カカ</t>
    </rPh>
    <rPh sb="52" eb="53">
      <t>ノゾ</t>
    </rPh>
    <rPh sb="57" eb="58">
      <t>フク</t>
    </rPh>
    <phoneticPr fontId="12"/>
  </si>
  <si>
    <t>＜個人給付②＞
結婚支援センター及び結婚支援事業者の登録優待費用が含まれていないか。
【リスト選択】</t>
    <rPh sb="33" eb="34">
      <t>フク</t>
    </rPh>
    <phoneticPr fontId="12"/>
  </si>
  <si>
    <t>＜他の国庫負担金等＞
他の国庫負担金、補助金又は交付金の交付の対象となる事業に要する経費が含まれていないか。
【リスト選択】</t>
    <rPh sb="3" eb="5">
      <t>コッコ</t>
    </rPh>
    <rPh sb="5" eb="8">
      <t>フタンキン</t>
    </rPh>
    <rPh sb="45" eb="46">
      <t>フク</t>
    </rPh>
    <phoneticPr fontId="12"/>
  </si>
  <si>
    <t>共通要件⑥</t>
    <phoneticPr fontId="56"/>
  </si>
  <si>
    <t>(共通要件_個人給付②)</t>
    <rPh sb="1" eb="3">
      <t>キョウツウ</t>
    </rPh>
    <rPh sb="3" eb="5">
      <t>ヨウケン</t>
    </rPh>
    <rPh sb="6" eb="8">
      <t>コジン</t>
    </rPh>
    <rPh sb="8" eb="10">
      <t>キュウフ</t>
    </rPh>
    <phoneticPr fontId="56"/>
  </si>
  <si>
    <t>【事業流用の有無】</t>
    <rPh sb="1" eb="3">
      <t>ジギョウ</t>
    </rPh>
    <rPh sb="3" eb="5">
      <t>リュウヨウ</t>
    </rPh>
    <rPh sb="6" eb="8">
      <t>ウム</t>
    </rPh>
    <phoneticPr fontId="56"/>
  </si>
  <si>
    <t>含まれている（留意点等の要件ア〜エを満たしている）</t>
    <rPh sb="0" eb="1">
      <t>フク</t>
    </rPh>
    <rPh sb="7" eb="10">
      <t>リュウイテン</t>
    </rPh>
    <rPh sb="10" eb="11">
      <t>トウ</t>
    </rPh>
    <rPh sb="12" eb="14">
      <t>ヨウケン</t>
    </rPh>
    <rPh sb="18" eb="19">
      <t>ミ</t>
    </rPh>
    <phoneticPr fontId="56"/>
  </si>
  <si>
    <t>含まれている（留意点等の要件ア〜エを満たしていない）</t>
    <rPh sb="0" eb="1">
      <t>フク</t>
    </rPh>
    <rPh sb="7" eb="10">
      <t>リュウイテン</t>
    </rPh>
    <rPh sb="10" eb="11">
      <t>トウ</t>
    </rPh>
    <rPh sb="12" eb="14">
      <t>ヨウケン</t>
    </rPh>
    <rPh sb="18" eb="19">
      <t>ミ</t>
    </rPh>
    <phoneticPr fontId="56"/>
  </si>
  <si>
    <t>ライフデザイン・結婚支援重点推進事業重点メニュー</t>
  </si>
  <si>
    <t>結婚支援コンシェルジュ事業結婚支援コンシェルジュ事業</t>
  </si>
  <si>
    <t>ライフデザイン・結婚支援重点推進事業一般メニュー</t>
  </si>
  <si>
    <t>結婚_妊娠・出産_子育てに温かい社会づくり・気運醸成事業重点メニュー</t>
  </si>
  <si>
    <t>結婚新生活支援事業都道府県主導型市町村連携コース</t>
  </si>
  <si>
    <t>結婚_妊娠・出産_子育てに温かい社会づくり・気運醸成事業一般メニュー</t>
  </si>
  <si>
    <t>結婚新生活支援事業一般コース</t>
    <rPh sb="9" eb="11">
      <t>イッパン</t>
    </rPh>
    <phoneticPr fontId="9"/>
  </si>
  <si>
    <t xml:space="preserve"> </t>
    <phoneticPr fontId="56"/>
  </si>
  <si>
    <r>
      <rPr>
        <b/>
        <u/>
        <sz val="11"/>
        <color rgb="FFFF0000"/>
        <rFont val="ＭＳ Ｐゴシック"/>
        <family val="3"/>
        <charset val="128"/>
        <scheme val="minor"/>
      </rPr>
      <t>（記載例）</t>
    </r>
    <r>
      <rPr>
        <sz val="11"/>
        <color theme="1"/>
        <rFont val="ＭＳ Ｐゴシック"/>
        <family val="2"/>
        <charset val="128"/>
        <scheme val="minor"/>
      </rPr>
      <t xml:space="preserve">
令和7年4月1日</t>
    </r>
    <rPh sb="6" eb="8">
      <t>レイワ</t>
    </rPh>
    <rPh sb="9" eb="10">
      <t>ネン</t>
    </rPh>
    <rPh sb="11" eb="12">
      <t>ガツ</t>
    </rPh>
    <rPh sb="13" eb="14">
      <t>ニチ</t>
    </rPh>
    <phoneticPr fontId="56"/>
  </si>
  <si>
    <t>対象経費
支出予定額
【自動表記】</t>
  </si>
  <si>
    <t>対象経費
支出予定額
【自動表記】</t>
    <phoneticPr fontId="56"/>
  </si>
  <si>
    <t>対象外経費
支出予定額</t>
  </si>
  <si>
    <r>
      <rPr>
        <b/>
        <u/>
        <sz val="11"/>
        <color rgb="FFFF0000"/>
        <rFont val="ＭＳ Ｐゴシック"/>
        <family val="3"/>
        <charset val="128"/>
        <scheme val="minor"/>
      </rPr>
      <t>（留意点）</t>
    </r>
    <r>
      <rPr>
        <sz val="11"/>
        <color theme="1"/>
        <rFont val="ＭＳ Ｐゴシック"/>
        <family val="2"/>
        <charset val="128"/>
        <scheme val="minor"/>
      </rPr>
      <t xml:space="preserve">
市町村事業について、政令指定都市以外（中核市、特別区等）は「市町村」を選択</t>
    </r>
    <rPh sb="1" eb="4">
      <t>リュウイテン</t>
    </rPh>
    <rPh sb="6" eb="9">
      <t>シチョウソン</t>
    </rPh>
    <rPh sb="9" eb="11">
      <t>ジギョウ</t>
    </rPh>
    <rPh sb="16" eb="18">
      <t>セイレイ</t>
    </rPh>
    <rPh sb="18" eb="20">
      <t>シテイ</t>
    </rPh>
    <rPh sb="20" eb="22">
      <t>トシ</t>
    </rPh>
    <rPh sb="22" eb="24">
      <t>イガイ</t>
    </rPh>
    <rPh sb="25" eb="28">
      <t>チュウカクシ</t>
    </rPh>
    <rPh sb="29" eb="32">
      <t>トクベツク</t>
    </rPh>
    <rPh sb="32" eb="33">
      <t>トウ</t>
    </rPh>
    <rPh sb="36" eb="39">
      <t>シチョウソン</t>
    </rPh>
    <rPh sb="41" eb="43">
      <t>センタク</t>
    </rPh>
    <phoneticPr fontId="56"/>
  </si>
  <si>
    <t>100（R5年度）
or
数値がない場合は「---」</t>
    <rPh sb="6" eb="8">
      <t>ネンド</t>
    </rPh>
    <rPh sb="13" eb="15">
      <t>スウチ</t>
    </rPh>
    <rPh sb="18" eb="20">
      <t>バアイ</t>
    </rPh>
    <phoneticPr fontId="56"/>
  </si>
  <si>
    <t>1.5（R5年）
or
数値がない場合は「---」</t>
    <rPh sb="6" eb="7">
      <t>ネン</t>
    </rPh>
    <phoneticPr fontId="56"/>
  </si>
  <si>
    <t>50（R6年度見込）
or
50（R5年度）
or
数値がない場合は「---」</t>
    <rPh sb="5" eb="6">
      <t>ネン</t>
    </rPh>
    <rPh sb="6" eb="7">
      <t>ド</t>
    </rPh>
    <rPh sb="7" eb="9">
      <t>ミコ</t>
    </rPh>
    <phoneticPr fontId="56"/>
  </si>
  <si>
    <t>50（R6年度見込）
or
50（R5年度実績）
or
数値がない場合は「---」</t>
    <rPh sb="5" eb="6">
      <t>ネン</t>
    </rPh>
    <rPh sb="6" eb="7">
      <t>ド</t>
    </rPh>
    <rPh sb="7" eb="9">
      <t>ミコミ</t>
    </rPh>
    <rPh sb="21" eb="23">
      <t>ジッセキ</t>
    </rPh>
    <phoneticPr fontId="56"/>
  </si>
  <si>
    <r>
      <rPr>
        <b/>
        <u/>
        <sz val="16"/>
        <color rgb="FFFF0000"/>
        <rFont val="ＭＳ Ｐゴシック"/>
        <family val="3"/>
        <charset val="128"/>
        <scheme val="minor"/>
      </rPr>
      <t>【個別事業における個別ＫＰＩ</t>
    </r>
    <r>
      <rPr>
        <b/>
        <u/>
        <sz val="11"/>
        <color rgb="FFFF0000"/>
        <rFont val="ＭＳ Ｐゴシック"/>
        <family val="3"/>
        <charset val="128"/>
        <scheme val="minor"/>
      </rPr>
      <t>（アウトカム）</t>
    </r>
    <r>
      <rPr>
        <b/>
        <u/>
        <sz val="16"/>
        <color rgb="FFFF0000"/>
        <rFont val="ＭＳ Ｐゴシック"/>
        <family val="3"/>
        <charset val="128"/>
        <scheme val="minor"/>
      </rPr>
      <t>】</t>
    </r>
    <r>
      <rPr>
        <b/>
        <sz val="12"/>
        <color rgb="FFFF0000"/>
        <rFont val="ＭＳ Ｐゴシック"/>
        <family val="3"/>
        <charset val="128"/>
        <scheme val="minor"/>
      </rPr>
      <t xml:space="preserve">
※項目名①～③は、個別事業の性質を踏まえ、事業対象者から当該項目のアンケートをとることができる場合は必須（該当しない場合は「---」と入力）
※項目名④以下に主な項目を</t>
    </r>
    <r>
      <rPr>
        <b/>
        <u/>
        <sz val="12"/>
        <color rgb="FFFF0000"/>
        <rFont val="ＭＳ Ｐゴシック"/>
        <family val="3"/>
        <charset val="128"/>
        <scheme val="minor"/>
      </rPr>
      <t>最大５つまで</t>
    </r>
    <r>
      <rPr>
        <b/>
        <sz val="12"/>
        <color rgb="FFFF0000"/>
        <rFont val="ＭＳ Ｐゴシック"/>
        <family val="3"/>
        <charset val="128"/>
        <scheme val="minor"/>
      </rPr>
      <t>記載
※申請手順に定めるKPI設定例を参照の上、設定すること。（◎の指標は必ず設定）
※目標値は事業実施年度末時点のものを設定すること。</t>
    </r>
    <rPh sb="1" eb="3">
      <t>コベツ</t>
    </rPh>
    <rPh sb="3" eb="5">
      <t>ジギョウ</t>
    </rPh>
    <rPh sb="9" eb="11">
      <t>コベツ</t>
    </rPh>
    <rPh sb="24" eb="26">
      <t>コウモク</t>
    </rPh>
    <rPh sb="26" eb="27">
      <t>メイ</t>
    </rPh>
    <rPh sb="135" eb="137">
      <t>コウモク</t>
    </rPh>
    <rPh sb="137" eb="138">
      <t>メイ</t>
    </rPh>
    <rPh sb="139" eb="141">
      <t>イカ</t>
    </rPh>
    <rPh sb="147" eb="149">
      <t>サイダイ</t>
    </rPh>
    <phoneticPr fontId="56"/>
  </si>
  <si>
    <r>
      <rPr>
        <b/>
        <u/>
        <sz val="11"/>
        <color rgb="FFFF0000"/>
        <rFont val="ＭＳ Ｐゴシック"/>
        <family val="3"/>
        <charset val="128"/>
        <scheme val="minor"/>
      </rPr>
      <t>（留意点）</t>
    </r>
    <r>
      <rPr>
        <sz val="11"/>
        <color theme="1"/>
        <rFont val="ＭＳ Ｐゴシック"/>
        <family val="2"/>
        <charset val="128"/>
        <scheme val="minor"/>
      </rPr>
      <t xml:space="preserve">
・別途配布する「留意点等」を参照すること。</t>
    </r>
    <rPh sb="1" eb="4">
      <t>リュウイテン</t>
    </rPh>
    <rPh sb="7" eb="9">
      <t>ベット</t>
    </rPh>
    <rPh sb="9" eb="11">
      <t>ハイフ</t>
    </rPh>
    <rPh sb="14" eb="17">
      <t>リュウイテン</t>
    </rPh>
    <rPh sb="17" eb="18">
      <t>トウ</t>
    </rPh>
    <rPh sb="20" eb="22">
      <t>サンショウ</t>
    </rPh>
    <phoneticPr fontId="56"/>
  </si>
  <si>
    <r>
      <rPr>
        <b/>
        <u/>
        <sz val="11"/>
        <color rgb="FFFF0000"/>
        <rFont val="ＭＳ Ｐゴシック"/>
        <family val="3"/>
        <charset val="128"/>
        <scheme val="minor"/>
      </rPr>
      <t>（記載例）</t>
    </r>
    <r>
      <rPr>
        <sz val="11"/>
        <color theme="1"/>
        <rFont val="ＭＳ Ｐゴシック"/>
        <family val="2"/>
        <charset val="128"/>
        <scheme val="minor"/>
      </rPr>
      <t xml:space="preserve">
2025/3/31</t>
    </r>
    <phoneticPr fontId="56"/>
  </si>
  <si>
    <t>国からの
交付決定希望日
※7月～3月中旬(10日～20日)を目安とすること。</t>
    <phoneticPr fontId="56"/>
  </si>
  <si>
    <t>国からの交付決定希望日
※7月～3月中旬(10日～20日)を目安とすること。</t>
    <phoneticPr fontId="56"/>
  </si>
  <si>
    <r>
      <rPr>
        <b/>
        <u/>
        <sz val="11"/>
        <color rgb="FFFF0000"/>
        <rFont val="ＭＳ Ｐゴシック"/>
        <family val="3"/>
        <charset val="128"/>
        <scheme val="minor"/>
      </rPr>
      <t>（記載例）</t>
    </r>
    <r>
      <rPr>
        <sz val="11"/>
        <color theme="1"/>
        <rFont val="ＭＳ Ｐゴシック"/>
        <family val="2"/>
        <charset val="128"/>
        <scheme val="minor"/>
      </rPr>
      <t xml:space="preserve">
2025/7/10</t>
    </r>
    <phoneticPr fontId="56"/>
  </si>
  <si>
    <t>「Ｈ 上限額」と「対象経費支出予定額」との
大小チェック結果⇒</t>
    <phoneticPr fontId="56"/>
  </si>
  <si>
    <t>住民福祉課</t>
    <rPh sb="0" eb="2">
      <t>ジュウミン</t>
    </rPh>
    <rPh sb="2" eb="5">
      <t>フクシカ</t>
    </rPh>
    <phoneticPr fontId="56"/>
  </si>
  <si>
    <t>R6補</t>
  </si>
  <si>
    <t>都道府県主導型市町村連携コース</t>
  </si>
  <si>
    <t>錦町結婚新生活支援事業</t>
    <rPh sb="0" eb="2">
      <t>ニシキマチ</t>
    </rPh>
    <rPh sb="2" eb="4">
      <t>ケッコン</t>
    </rPh>
    <rPh sb="4" eb="11">
      <t>シンセイカツシエンジギョウ</t>
    </rPh>
    <phoneticPr fontId="56"/>
  </si>
  <si>
    <t>令和7年4月1日</t>
    <rPh sb="0" eb="2">
      <t>レイワ</t>
    </rPh>
    <rPh sb="3" eb="4">
      <t>ネン</t>
    </rPh>
    <rPh sb="5" eb="6">
      <t>ガツ</t>
    </rPh>
    <rPh sb="7" eb="8">
      <t>ニチ</t>
    </rPh>
    <phoneticPr fontId="56"/>
  </si>
  <si>
    <t>令和8年3月31日</t>
    <rPh sb="0" eb="2">
      <t>レイワ</t>
    </rPh>
    <rPh sb="3" eb="4">
      <t>ネン</t>
    </rPh>
    <rPh sb="5" eb="6">
      <t>ガツ</t>
    </rPh>
    <rPh sb="8" eb="9">
      <t>ニチ</t>
    </rPh>
    <phoneticPr fontId="56"/>
  </si>
  <si>
    <t>継続</t>
  </si>
  <si>
    <t>結婚新生活支援事業を実施し、経済的不安を抱えている方に対して補助を行うもの</t>
    <rPh sb="0" eb="9">
      <t>ケッコンシンセイカツシエンジギョウ</t>
    </rPh>
    <rPh sb="10" eb="12">
      <t>ジッシ</t>
    </rPh>
    <rPh sb="14" eb="17">
      <t>ケイザイテキ</t>
    </rPh>
    <rPh sb="17" eb="19">
      <t>フアン</t>
    </rPh>
    <rPh sb="20" eb="21">
      <t>カカ</t>
    </rPh>
    <rPh sb="25" eb="26">
      <t>カタ</t>
    </rPh>
    <rPh sb="27" eb="28">
      <t>タイ</t>
    </rPh>
    <rPh sb="30" eb="32">
      <t>ホジョ</t>
    </rPh>
    <rPh sb="33" eb="34">
      <t>オコナ</t>
    </rPh>
    <phoneticPr fontId="56"/>
  </si>
  <si>
    <t>○</t>
  </si>
  <si>
    <t>夫婦ともに町税等の滞納がないこと
夫婦ともに住民基本台帳に記載されていること</t>
    <rPh sb="0" eb="2">
      <t>フウフ</t>
    </rPh>
    <rPh sb="5" eb="7">
      <t>チョウゼイ</t>
    </rPh>
    <rPh sb="7" eb="8">
      <t>トウ</t>
    </rPh>
    <rPh sb="9" eb="11">
      <t>タイノウ</t>
    </rPh>
    <rPh sb="17" eb="19">
      <t>フウフ</t>
    </rPh>
    <rPh sb="22" eb="24">
      <t>ジュウミン</t>
    </rPh>
    <rPh sb="24" eb="28">
      <t>キホンダイチョウ</t>
    </rPh>
    <rPh sb="29" eb="31">
      <t>キサイ</t>
    </rPh>
    <phoneticPr fontId="56"/>
  </si>
  <si>
    <t>実施中</t>
  </si>
  <si>
    <t>有</t>
  </si>
  <si>
    <t>令和5年度の当事業における支給実績を引用</t>
    <rPh sb="0" eb="2">
      <t>レイワ</t>
    </rPh>
    <rPh sb="3" eb="5">
      <t>ネンド</t>
    </rPh>
    <rPh sb="6" eb="7">
      <t>トウ</t>
    </rPh>
    <rPh sb="7" eb="9">
      <t>ジギョウ</t>
    </rPh>
    <rPh sb="13" eb="15">
      <t>シキュウ</t>
    </rPh>
    <rPh sb="15" eb="17">
      <t>ジッセキ</t>
    </rPh>
    <rPh sb="18" eb="20">
      <t>インヨウ</t>
    </rPh>
    <phoneticPr fontId="56"/>
  </si>
  <si>
    <t>広報誌・ホームページへ掲載
婚姻届提出時に制度を案内</t>
    <rPh sb="0" eb="3">
      <t>コウホウシ</t>
    </rPh>
    <rPh sb="11" eb="13">
      <t>ケイサイ</t>
    </rPh>
    <rPh sb="14" eb="16">
      <t>コンイン</t>
    </rPh>
    <rPh sb="16" eb="17">
      <t>トド</t>
    </rPh>
    <rPh sb="17" eb="19">
      <t>テイシュツ</t>
    </rPh>
    <rPh sb="19" eb="20">
      <t>ジ</t>
    </rPh>
    <rPh sb="21" eb="23">
      <t>セイド</t>
    </rPh>
    <rPh sb="24" eb="26">
      <t>アンナイ</t>
    </rPh>
    <phoneticPr fontId="56"/>
  </si>
  <si>
    <t>80（Ｒ6年度見込）</t>
    <rPh sb="4" eb="6">
      <t>ネンド</t>
    </rPh>
    <rPh sb="6" eb="8">
      <t>ミコミ</t>
    </rPh>
    <phoneticPr fontId="56"/>
  </si>
  <si>
    <t>50（Ｒ6年度見込）</t>
    <rPh sb="4" eb="6">
      <t>ネンド</t>
    </rPh>
    <rPh sb="6" eb="8">
      <t>ミコミ</t>
    </rPh>
    <phoneticPr fontId="56"/>
  </si>
  <si>
    <t>錦町</t>
    <rPh sb="0" eb="2">
      <t>ニシキマチ</t>
    </rPh>
    <phoneticPr fontId="56"/>
  </si>
  <si>
    <t>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t>
    <rPh sb="0" eb="2">
      <t>ホンチョウ</t>
    </rPh>
    <rPh sb="6" eb="8">
      <t>ソウゴウ</t>
    </rPh>
    <rPh sb="8" eb="10">
      <t>ケイカク</t>
    </rPh>
    <rPh sb="11" eb="12">
      <t>ナカ</t>
    </rPh>
    <rPh sb="13" eb="15">
      <t>シュッサン</t>
    </rPh>
    <rPh sb="16" eb="18">
      <t>コソダ</t>
    </rPh>
    <rPh sb="20" eb="21">
      <t>タイ</t>
    </rPh>
    <rPh sb="23" eb="25">
      <t>シエン</t>
    </rPh>
    <rPh sb="32" eb="34">
      <t>ケッコン</t>
    </rPh>
    <rPh sb="34" eb="36">
      <t>シエン</t>
    </rPh>
    <rPh sb="41" eb="43">
      <t>ケッコン</t>
    </rPh>
    <rPh sb="43" eb="46">
      <t>ソウダンイン</t>
    </rPh>
    <rPh sb="47" eb="49">
      <t>ハイチ</t>
    </rPh>
    <rPh sb="55" eb="56">
      <t>トウ</t>
    </rPh>
    <rPh sb="57" eb="58">
      <t>オコナ</t>
    </rPh>
    <rPh sb="64" eb="66">
      <t>ケッコン</t>
    </rPh>
    <rPh sb="66" eb="68">
      <t>ケンスウ</t>
    </rPh>
    <rPh sb="69" eb="72">
      <t>ケイネンテキ</t>
    </rPh>
    <rPh sb="73" eb="75">
      <t>ゲンショウ</t>
    </rPh>
    <rPh sb="75" eb="77">
      <t>ケイコウ</t>
    </rPh>
    <rPh sb="81" eb="82">
      <t>ワカ</t>
    </rPh>
    <rPh sb="83" eb="85">
      <t>セダイ</t>
    </rPh>
    <rPh sb="86" eb="88">
      <t>ケッコン</t>
    </rPh>
    <rPh sb="89" eb="90">
      <t>タイ</t>
    </rPh>
    <rPh sb="92" eb="95">
      <t>ケイザイテキ</t>
    </rPh>
    <rPh sb="95" eb="97">
      <t>フアン</t>
    </rPh>
    <rPh sb="98" eb="99">
      <t>カカ</t>
    </rPh>
    <rPh sb="106" eb="108">
      <t>ココ</t>
    </rPh>
    <rPh sb="116" eb="117">
      <t>カンガ</t>
    </rPh>
    <rPh sb="118" eb="119">
      <t>カタ</t>
    </rPh>
    <rPh sb="120" eb="121">
      <t>オモ</t>
    </rPh>
    <rPh sb="122" eb="124">
      <t>ヨウイン</t>
    </rPh>
    <rPh sb="128" eb="130">
      <t>ブンセキ</t>
    </rPh>
    <phoneticPr fontId="56"/>
  </si>
  <si>
    <t>1.95
（Ｈ31～Ｒ4）</t>
    <phoneticPr fontId="56"/>
  </si>
  <si>
    <t>不妊治療の助成</t>
    <rPh sb="0" eb="2">
      <t>フニン</t>
    </rPh>
    <rPh sb="2" eb="4">
      <t>チリョウ</t>
    </rPh>
    <rPh sb="5" eb="7">
      <t>ジョセイ</t>
    </rPh>
    <phoneticPr fontId="56"/>
  </si>
  <si>
    <t>18（Ｒ9年度）</t>
    <rPh sb="5" eb="7">
      <t>ネンド</t>
    </rPh>
    <phoneticPr fontId="56"/>
  </si>
  <si>
    <t>子宝祝い金</t>
    <rPh sb="0" eb="2">
      <t>コダカラ</t>
    </rPh>
    <rPh sb="2" eb="3">
      <t>イワ</t>
    </rPh>
    <rPh sb="4" eb="5">
      <t>キン</t>
    </rPh>
    <phoneticPr fontId="56"/>
  </si>
  <si>
    <t>子ども医療費の助成</t>
    <rPh sb="0" eb="1">
      <t>コ</t>
    </rPh>
    <rPh sb="3" eb="6">
      <t>イリョウヒ</t>
    </rPh>
    <rPh sb="7" eb="9">
      <t>ジョセイ</t>
    </rPh>
    <phoneticPr fontId="56"/>
  </si>
  <si>
    <t>28,000（年間）</t>
    <rPh sb="7" eb="9">
      <t>ネンカン</t>
    </rPh>
    <phoneticPr fontId="56"/>
  </si>
  <si>
    <t>学童保育の充実</t>
    <rPh sb="0" eb="2">
      <t>ガクドウ</t>
    </rPh>
    <rPh sb="2" eb="4">
      <t>ホイク</t>
    </rPh>
    <rPh sb="5" eb="7">
      <t>ジュウジツ</t>
    </rPh>
    <phoneticPr fontId="56"/>
  </si>
  <si>
    <t>5（Ｒ9年度）</t>
    <rPh sb="4" eb="6">
      <t>ネンド</t>
    </rPh>
    <phoneticPr fontId="56"/>
  </si>
  <si>
    <t>320
（Ｒ6～Ｒ9年度の累計）</t>
    <rPh sb="10" eb="12">
      <t>ネンド</t>
    </rPh>
    <rPh sb="13" eb="15">
      <t>ルイケイ</t>
    </rPh>
    <phoneticPr fontId="56"/>
  </si>
  <si>
    <t>4（Ｒ6年度）</t>
    <rPh sb="4" eb="6">
      <t>ネンド</t>
    </rPh>
    <phoneticPr fontId="56"/>
  </si>
  <si>
    <t>妊婦健康診断の無料実施（低出生体重児の出生率の減少）</t>
    <rPh sb="0" eb="2">
      <t>ニンプ</t>
    </rPh>
    <rPh sb="2" eb="4">
      <t>ケンコウ</t>
    </rPh>
    <rPh sb="4" eb="6">
      <t>シンダン</t>
    </rPh>
    <rPh sb="7" eb="9">
      <t>ムリョウ</t>
    </rPh>
    <rPh sb="9" eb="11">
      <t>ジッシ</t>
    </rPh>
    <rPh sb="12" eb="13">
      <t>テイ</t>
    </rPh>
    <rPh sb="13" eb="15">
      <t>シュッショウ</t>
    </rPh>
    <rPh sb="15" eb="18">
      <t>タイジュウジ</t>
    </rPh>
    <rPh sb="19" eb="21">
      <t>シュッショウ</t>
    </rPh>
    <rPh sb="21" eb="22">
      <t>リツ</t>
    </rPh>
    <rPh sb="23" eb="25">
      <t>ゲンショウ</t>
    </rPh>
    <phoneticPr fontId="56"/>
  </si>
  <si>
    <t>---</t>
    <phoneticPr fontId="56"/>
  </si>
  <si>
    <t>32(R5年度）</t>
    <rPh sb="5" eb="7">
      <t>ネンド</t>
    </rPh>
    <phoneticPr fontId="56"/>
  </si>
  <si>
    <t>3.16(R5年度）</t>
    <rPh sb="7" eb="9">
      <t>ネンド</t>
    </rPh>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</si>
</sst>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
    <numFmt numFmtId="178" formatCode="#,##0_ "/>
    <numFmt numFmtId="179" formatCode="#,##0_ ;[Red]\-#,##0\ "/>
    <numFmt numFmtId="180" formatCode="000000"/>
    <numFmt numFmtId="181" formatCode="ggge&quot;年度&quot;"/>
    <numFmt numFmtId="182" formatCode="0_);[Red]\(0\)"/>
    <numFmt numFmtId="183" formatCode="yyyy/m/d;@"/>
  </numFmts>
  <fonts count="119"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Meiryo UI"/>
      <family val="2"/>
      <charset val="128"/>
    </font>
    <font>
      <sz val="10"/>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
      <sz val="9"/>
      <name val="ＭＳ ゴシック"/>
      <family val="3"/>
      <charset val="128"/>
    </font>
    <font>
      <sz val="7"/>
      <name val="ＭＳ Ｐゴシック"/>
      <family val="3"/>
      <charset val="128"/>
    </font>
    <font>
      <sz val="14"/>
      <name val="ＭＳ Ｐゴシック"/>
      <family val="3"/>
      <charset val="128"/>
    </font>
    <font>
      <sz val="10"/>
      <color rgb="FFFF0066"/>
      <name val="ＭＳ Ｐゴシック"/>
      <family val="3"/>
      <charset val="128"/>
    </font>
    <font>
      <sz val="6"/>
      <name val="ＭＳ Ｐゴシック"/>
      <family val="3"/>
      <charset val="128"/>
      <scheme val="minor"/>
    </font>
    <font>
      <sz val="10"/>
      <color rgb="FFFF0000"/>
      <name val="ＭＳ Ｐゴシック"/>
      <family val="3"/>
      <charset val="128"/>
    </font>
    <font>
      <sz val="10"/>
      <color theme="0"/>
      <name val="ＭＳ Ｐゴシック"/>
      <family val="3"/>
      <charset val="128"/>
    </font>
    <font>
      <sz val="8"/>
      <color theme="1"/>
      <name val="ＭＳ Ｐゴシック"/>
      <family val="3"/>
      <charset val="128"/>
    </font>
    <font>
      <sz val="6"/>
      <color theme="1"/>
      <name val="ＭＳ Ｐゴシック"/>
      <family val="3"/>
      <charset val="128"/>
    </font>
    <font>
      <b/>
      <sz val="8"/>
      <name val="ＭＳ Ｐゴシック"/>
      <family val="3"/>
      <charset val="128"/>
    </font>
    <font>
      <sz val="11"/>
      <name val="ＭＳ ゴシック"/>
      <family val="3"/>
      <charset val="128"/>
    </font>
    <font>
      <sz val="11"/>
      <color theme="1"/>
      <name val="ＭＳ Ｐゴシック"/>
      <family val="3"/>
      <charset val="128"/>
    </font>
    <font>
      <sz val="9"/>
      <color theme="1"/>
      <name val="ＭＳ Ｐゴシック"/>
      <family val="3"/>
      <charset val="128"/>
    </font>
    <font>
      <b/>
      <sz val="8"/>
      <color theme="1"/>
      <name val="ＭＳ Ｐゴシック"/>
      <family val="3"/>
      <charset val="128"/>
    </font>
    <font>
      <sz val="11"/>
      <color rgb="FFFF0000"/>
      <name val="ＭＳ Ｐゴシック"/>
      <family val="3"/>
      <charset val="128"/>
    </font>
    <font>
      <b/>
      <sz val="12"/>
      <name val="ＭＳ Ｐゴシック"/>
      <family val="3"/>
      <charset val="128"/>
    </font>
    <font>
      <sz val="10"/>
      <color theme="1"/>
      <name val="ＭＳ Ｐゴシック"/>
      <family val="3"/>
      <charset val="128"/>
    </font>
    <font>
      <u/>
      <sz val="8"/>
      <color theme="1"/>
      <name val="ＭＳ Ｐゴシック"/>
      <family val="3"/>
      <charset val="128"/>
    </font>
    <font>
      <b/>
      <sz val="7.5"/>
      <color theme="1"/>
      <name val="ＭＳ Ｐゴシック"/>
      <family val="3"/>
      <charset val="128"/>
    </font>
    <font>
      <b/>
      <sz val="7"/>
      <color theme="1"/>
      <name val="ＭＳ Ｐゴシック"/>
      <family val="3"/>
      <charset val="128"/>
    </font>
    <font>
      <b/>
      <sz val="12"/>
      <color rgb="FF7030A0"/>
      <name val="ＭＳ Ｐゴシック"/>
      <family val="3"/>
      <charset val="128"/>
    </font>
    <font>
      <b/>
      <sz val="26"/>
      <color rgb="FFFF0000"/>
      <name val="ＭＳ Ｐゴシック"/>
      <family val="3"/>
      <charset val="128"/>
    </font>
    <font>
      <sz val="6"/>
      <name val="ＭＳ Ｐゴシック"/>
      <family val="2"/>
      <charset val="128"/>
      <scheme val="minor"/>
    </font>
    <font>
      <sz val="9"/>
      <color theme="1"/>
      <name val="ＭＳ Ｐゴシック"/>
      <family val="3"/>
      <charset val="128"/>
      <scheme val="minor"/>
    </font>
    <font>
      <sz val="18"/>
      <color rgb="FFFF0000"/>
      <name val="ＭＳ Ｐゴシック"/>
      <family val="3"/>
      <charset val="128"/>
      <scheme val="minor"/>
    </font>
    <font>
      <b/>
      <sz val="18"/>
      <color theme="1"/>
      <name val="ＭＳ Ｐゴシック"/>
      <family val="3"/>
      <charset val="128"/>
      <scheme val="minor"/>
    </font>
    <font>
      <b/>
      <sz val="11"/>
      <color rgb="FFFF0000"/>
      <name val="ＭＳ Ｐゴシック"/>
      <family val="3"/>
      <charset val="128"/>
      <scheme val="minor"/>
    </font>
    <font>
      <b/>
      <sz val="16"/>
      <color rgb="FFFF000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b/>
      <u/>
      <sz val="11"/>
      <color rgb="FFFF0000"/>
      <name val="ＭＳ Ｐゴシック"/>
      <family val="3"/>
      <charset val="128"/>
      <scheme val="minor"/>
    </font>
    <font>
      <b/>
      <u/>
      <sz val="11"/>
      <color theme="1"/>
      <name val="ＭＳ Ｐゴシック"/>
      <family val="3"/>
      <charset val="128"/>
      <scheme val="minor"/>
    </font>
    <font>
      <u/>
      <sz val="11"/>
      <color rgb="FFFF0000"/>
      <name val="ＭＳ Ｐゴシック"/>
      <family val="3"/>
      <charset val="128"/>
      <scheme val="minor"/>
    </font>
    <font>
      <b/>
      <sz val="14"/>
      <color rgb="FFFF0000"/>
      <name val="ＭＳ Ｐゴシック"/>
      <family val="3"/>
      <charset val="128"/>
      <scheme val="minor"/>
    </font>
    <font>
      <b/>
      <sz val="22"/>
      <color rgb="FFFF0000"/>
      <name val="ＭＳ Ｐゴシック"/>
      <family val="3"/>
      <charset val="128"/>
      <scheme val="minor"/>
    </font>
    <font>
      <sz val="14"/>
      <color theme="1"/>
      <name val="ＭＳ Ｐゴシック"/>
      <family val="3"/>
      <charset val="128"/>
      <scheme val="minor"/>
    </font>
    <font>
      <b/>
      <sz val="12"/>
      <color rgb="FFFF0000"/>
      <name val="ＭＳ Ｐゴシック"/>
      <family val="3"/>
      <charset val="128"/>
      <scheme val="minor"/>
    </font>
    <font>
      <strike/>
      <sz val="10"/>
      <color theme="1"/>
      <name val="ＭＳ Ｐゴシック"/>
      <family val="3"/>
      <charset val="128"/>
    </font>
    <font>
      <sz val="10"/>
      <color rgb="FF000000"/>
      <name val="ＭＳ Ｐゴシック"/>
      <family val="3"/>
      <charset val="128"/>
    </font>
    <font>
      <b/>
      <u/>
      <sz val="22"/>
      <color rgb="FFFF0000"/>
      <name val="ＭＳ Ｐゴシック"/>
      <family val="3"/>
      <charset val="128"/>
      <scheme val="minor"/>
    </font>
    <font>
      <b/>
      <u/>
      <sz val="14"/>
      <color rgb="FFFF0000"/>
      <name val="ＭＳ Ｐゴシック"/>
      <family val="3"/>
      <charset val="128"/>
      <scheme val="minor"/>
    </font>
    <font>
      <b/>
      <sz val="11"/>
      <color theme="5"/>
      <name val="ＭＳ Ｐゴシック"/>
      <family val="3"/>
      <charset val="128"/>
    </font>
    <font>
      <sz val="20"/>
      <color rgb="FFFF0000"/>
      <name val="ＭＳ Ｐゴシック"/>
      <family val="3"/>
      <charset val="128"/>
    </font>
    <font>
      <sz val="72"/>
      <color rgb="FFFF0000"/>
      <name val="ＭＳ Ｐゴシック"/>
      <family val="2"/>
      <charset val="128"/>
      <scheme val="minor"/>
    </font>
    <font>
      <b/>
      <sz val="24"/>
      <color rgb="FFFF0000"/>
      <name val="ＭＳ Ｐゴシック"/>
      <family val="3"/>
      <charset val="128"/>
      <scheme val="minor"/>
    </font>
    <font>
      <b/>
      <u/>
      <sz val="16"/>
      <color rgb="FFFF0000"/>
      <name val="ＭＳ Ｐゴシック"/>
      <family val="3"/>
      <charset val="128"/>
      <scheme val="minor"/>
    </font>
    <font>
      <b/>
      <sz val="22"/>
      <color theme="1"/>
      <name val="ＭＳ Ｐゴシック"/>
      <family val="3"/>
      <charset val="128"/>
      <scheme val="minor"/>
    </font>
    <font>
      <sz val="18"/>
      <name val="ＭＳ ゴシック"/>
      <family val="3"/>
      <charset val="128"/>
    </font>
    <font>
      <strike/>
      <sz val="10"/>
      <name val="ＭＳ Ｐゴシック"/>
      <family val="3"/>
      <charset val="128"/>
    </font>
    <font>
      <b/>
      <u/>
      <sz val="12"/>
      <color rgb="FFFF0000"/>
      <name val="ＭＳ Ｐゴシック"/>
      <family val="3"/>
      <charset val="128"/>
      <scheme val="minor"/>
    </font>
    <font>
      <strike/>
      <sz val="9"/>
      <color rgb="FFFF0000"/>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rgb="FFFF0000"/>
      <name val="ＭＳ Ｐゴシック"/>
      <family val="3"/>
      <charset val="128"/>
      <scheme val="minor"/>
    </font>
    <font>
      <b/>
      <u/>
      <sz val="11"/>
      <color rgb="FF0000FF"/>
      <name val="ＭＳ Ｐゴシック"/>
      <family val="3"/>
      <charset val="128"/>
      <scheme val="minor"/>
    </font>
    <font>
      <sz val="12"/>
      <name val="ＭＳ Ｐゴシック"/>
      <family val="3"/>
      <charset val="128"/>
    </font>
    <font>
      <sz val="8"/>
      <name val="Meiryo UI"/>
      <family val="3"/>
      <charset val="128"/>
    </font>
    <font>
      <u/>
      <sz val="10"/>
      <name val="ＭＳ Ｐゴシック"/>
      <family val="3"/>
      <charset val="128"/>
    </font>
    <font>
      <sz val="10"/>
      <color rgb="FFFF0000"/>
      <name val="ＭＳ Ｐゴシック"/>
      <family val="3"/>
      <charset val="128"/>
      <scheme val="minor"/>
    </font>
  </fonts>
  <fills count="21">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8" tint="0.79998168889431442"/>
        <bgColor indexed="64"/>
      </patternFill>
    </fill>
    <fill>
      <patternFill patternType="solid">
        <fgColor rgb="FFFFFF99"/>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CDFFFF"/>
        <bgColor indexed="64"/>
      </patternFill>
    </fill>
    <fill>
      <patternFill patternType="solid">
        <fgColor theme="6" tint="0.59999389629810485"/>
        <bgColor indexed="64"/>
      </patternFill>
    </fill>
    <fill>
      <patternFill patternType="solid">
        <fgColor indexed="65"/>
        <bgColor indexed="64"/>
      </patternFill>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EFFFFF"/>
        <bgColor indexed="64"/>
      </patternFill>
    </fill>
  </fills>
  <borders count="20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thin">
        <color indexed="64"/>
      </left>
      <right style="medium">
        <color indexed="64"/>
      </right>
      <top style="thin">
        <color indexed="64"/>
      </top>
      <bottom style="medium">
        <color indexed="64"/>
      </bottom>
      <diagonal/>
    </border>
    <border>
      <left/>
      <right/>
      <top style="hair">
        <color indexed="64"/>
      </top>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theme="1"/>
      </right>
      <top/>
      <bottom style="hair">
        <color indexed="64"/>
      </bottom>
      <diagonal/>
    </border>
    <border>
      <left style="hair">
        <color theme="1"/>
      </left>
      <right/>
      <top style="hair">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diagonalUp="1">
      <left style="hair">
        <color indexed="64"/>
      </left>
      <right/>
      <top/>
      <bottom style="hair">
        <color indexed="64"/>
      </bottom>
      <diagonal style="hair">
        <color indexed="64"/>
      </diagonal>
    </border>
    <border diagonalUp="1">
      <left/>
      <right style="hair">
        <color indexed="64"/>
      </right>
      <top/>
      <bottom style="hair">
        <color indexed="64"/>
      </bottom>
      <diagonal style="hair">
        <color indexed="64"/>
      </diagonal>
    </border>
    <border diagonalUp="1">
      <left style="hair">
        <color indexed="64"/>
      </left>
      <right/>
      <top style="thin">
        <color indexed="64"/>
      </top>
      <bottom/>
      <diagonal style="hair">
        <color indexed="64"/>
      </diagonal>
    </border>
    <border diagonalUp="1">
      <left/>
      <right style="hair">
        <color indexed="64"/>
      </right>
      <top style="thin">
        <color indexed="64"/>
      </top>
      <bottom/>
      <diagonal style="hair">
        <color indexed="64"/>
      </diagonal>
    </border>
    <border diagonalUp="1">
      <left style="hair">
        <color indexed="64"/>
      </left>
      <right style="hair">
        <color indexed="64"/>
      </right>
      <top style="thin">
        <color indexed="64"/>
      </top>
      <bottom/>
      <diagonal style="hair">
        <color indexed="64"/>
      </diagonal>
    </border>
    <border diagonalUp="1">
      <left style="hair">
        <color indexed="64"/>
      </left>
      <right style="medium">
        <color indexed="64"/>
      </right>
      <top style="thin">
        <color indexed="64"/>
      </top>
      <bottom/>
      <diagonal style="hair">
        <color indexed="64"/>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bottom style="thin">
        <color indexed="64"/>
      </bottom>
      <diagonal/>
    </border>
    <border>
      <left style="thin">
        <color indexed="64"/>
      </left>
      <right style="medium">
        <color indexed="64"/>
      </right>
      <top style="thin">
        <color indexed="64"/>
      </top>
      <bottom/>
      <diagonal/>
    </border>
    <border diagonalUp="1">
      <left style="hair">
        <color indexed="64"/>
      </left>
      <right/>
      <top/>
      <bottom style="thin">
        <color indexed="64"/>
      </bottom>
      <diagonal style="hair">
        <color indexed="64"/>
      </diagonal>
    </border>
    <border diagonalUp="1">
      <left/>
      <right style="hair">
        <color indexed="64"/>
      </right>
      <top/>
      <bottom style="thin">
        <color indexed="64"/>
      </bottom>
      <diagonal style="hair">
        <color indexed="64"/>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bottom/>
      <diagonal/>
    </border>
    <border diagonalDown="1">
      <left style="thin">
        <color indexed="64"/>
      </left>
      <right style="thin">
        <color indexed="64"/>
      </right>
      <top style="thin">
        <color indexed="64"/>
      </top>
      <bottom style="medium">
        <color indexed="64"/>
      </bottom>
      <diagonal style="thin">
        <color indexed="64"/>
      </diagonal>
    </border>
    <border>
      <left/>
      <right style="thick">
        <color rgb="FFFF0000"/>
      </right>
      <top style="thin">
        <color indexed="64"/>
      </top>
      <bottom style="thin">
        <color indexed="64"/>
      </bottom>
      <diagonal/>
    </border>
    <border>
      <left/>
      <right style="hair">
        <color theme="1"/>
      </right>
      <top style="thin">
        <color indexed="64"/>
      </top>
      <bottom/>
      <diagonal/>
    </border>
    <border>
      <left style="hair">
        <color theme="1"/>
      </left>
      <right/>
      <top style="thin">
        <color indexed="64"/>
      </top>
      <bottom/>
      <diagonal/>
    </border>
    <border>
      <left style="hair">
        <color theme="1"/>
      </left>
      <right/>
      <top/>
      <bottom style="hair">
        <color indexed="64"/>
      </bottom>
      <diagonal/>
    </border>
    <border diagonalUp="1">
      <left style="hair">
        <color indexed="64"/>
      </left>
      <right/>
      <top style="thin">
        <color indexed="64"/>
      </top>
      <bottom style="thin">
        <color indexed="64"/>
      </bottom>
      <diagonal style="hair">
        <color indexed="64"/>
      </diagonal>
    </border>
    <border diagonalUp="1">
      <left/>
      <right style="hair">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left/>
      <right style="hair">
        <color theme="1"/>
      </right>
      <top/>
      <bottom/>
      <diagonal/>
    </border>
    <border>
      <left style="hair">
        <color theme="1"/>
      </left>
      <right/>
      <top style="hair">
        <color indexed="64"/>
      </top>
      <bottom/>
      <diagonal/>
    </border>
    <border>
      <left/>
      <right style="hair">
        <color theme="1"/>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diagonal/>
    </border>
    <border>
      <left style="thick">
        <color rgb="FFFF0000"/>
      </left>
      <right style="thin">
        <color indexed="64"/>
      </right>
      <top/>
      <bottom/>
      <diagonal/>
    </border>
    <border>
      <left style="thin">
        <color indexed="64"/>
      </left>
      <right style="thick">
        <color rgb="FFFF0000"/>
      </right>
      <top/>
      <bottom/>
      <diagonal/>
    </border>
    <border>
      <left style="thick">
        <color rgb="FFFF0000"/>
      </left>
      <right style="thin">
        <color indexed="64"/>
      </right>
      <top/>
      <bottom style="thin">
        <color indexed="64"/>
      </bottom>
      <diagonal/>
    </border>
    <border>
      <left style="thick">
        <color rgb="FFFF0000"/>
      </left>
      <right/>
      <top style="thin">
        <color indexed="64"/>
      </top>
      <bottom style="thin">
        <color indexed="64"/>
      </bottom>
      <diagonal/>
    </border>
    <border>
      <left style="hair">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theme="1"/>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
      <left style="thick">
        <color rgb="FFFF0000"/>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diagonalDown="1">
      <left style="double">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double">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thin">
        <color indexed="64"/>
      </left>
      <right/>
      <top style="thick">
        <color rgb="FFFF0000"/>
      </top>
      <bottom style="hair">
        <color indexed="64"/>
      </bottom>
      <diagonal/>
    </border>
    <border>
      <left style="thin">
        <color indexed="64"/>
      </left>
      <right style="thin">
        <color indexed="64"/>
      </right>
      <top style="thick">
        <color rgb="FFFF0000"/>
      </top>
      <bottom style="hair">
        <color indexed="64"/>
      </bottom>
      <diagonal/>
    </border>
    <border>
      <left style="thin">
        <color indexed="64"/>
      </left>
      <right style="thin">
        <color indexed="64"/>
      </right>
      <top style="thick">
        <color rgb="FFFF0000"/>
      </top>
      <bottom/>
      <diagonal/>
    </border>
    <border>
      <left/>
      <right style="thin">
        <color indexed="64"/>
      </right>
      <top style="thick">
        <color rgb="FFFF0000"/>
      </top>
      <bottom/>
      <diagonal/>
    </border>
    <border>
      <left/>
      <right style="thin">
        <color indexed="64"/>
      </right>
      <top style="thick">
        <color rgb="FFFF0000"/>
      </top>
      <bottom style="hair">
        <color indexed="64"/>
      </bottom>
      <diagonal/>
    </border>
    <border>
      <left/>
      <right/>
      <top style="thick">
        <color rgb="FFFF0000"/>
      </top>
      <bottom/>
      <diagonal/>
    </border>
    <border diagonalDown="1">
      <left style="medium">
        <color indexed="64"/>
      </left>
      <right style="double">
        <color indexed="64"/>
      </right>
      <top style="thick">
        <color rgb="FFFF0000"/>
      </top>
      <bottom style="thin">
        <color indexed="64"/>
      </bottom>
      <diagonal style="thin">
        <color indexed="64"/>
      </diagonal>
    </border>
    <border diagonalDown="1">
      <left style="double">
        <color indexed="64"/>
      </left>
      <right style="thin">
        <color indexed="64"/>
      </right>
      <top style="thick">
        <color rgb="FFFF0000"/>
      </top>
      <bottom style="thin">
        <color indexed="64"/>
      </bottom>
      <diagonal style="thin">
        <color indexed="64"/>
      </diagonal>
    </border>
    <border diagonalDown="1">
      <left style="thin">
        <color indexed="64"/>
      </left>
      <right style="medium">
        <color indexed="64"/>
      </right>
      <top style="thick">
        <color rgb="FFFF0000"/>
      </top>
      <bottom style="thin">
        <color indexed="64"/>
      </bottom>
      <diagonal style="thin">
        <color indexed="64"/>
      </diagonal>
    </border>
    <border diagonalDown="1">
      <left style="medium">
        <color indexed="64"/>
      </left>
      <right style="thin">
        <color indexed="64"/>
      </right>
      <top style="thick">
        <color rgb="FFFF0000"/>
      </top>
      <bottom style="thin">
        <color indexed="64"/>
      </bottom>
      <diagonal style="thin">
        <color indexed="64"/>
      </diagonal>
    </border>
    <border diagonalDown="1">
      <left style="thin">
        <color indexed="64"/>
      </left>
      <right style="thick">
        <color rgb="FFFF0000"/>
      </right>
      <top style="thick">
        <color rgb="FFFF0000"/>
      </top>
      <bottom style="thin">
        <color indexed="64"/>
      </bottom>
      <diagonal style="thin">
        <color indexed="64"/>
      </diagonal>
    </border>
    <border diagonalDown="1">
      <left style="thin">
        <color indexed="64"/>
      </left>
      <right style="thick">
        <color rgb="FFFF0000"/>
      </right>
      <top style="thin">
        <color indexed="64"/>
      </top>
      <bottom style="thin">
        <color indexed="64"/>
      </bottom>
      <diagonal style="thin">
        <color indexed="64"/>
      </diagonal>
    </border>
    <border>
      <left style="thin">
        <color indexed="64"/>
      </left>
      <right/>
      <top style="hair">
        <color indexed="64"/>
      </top>
      <bottom style="thick">
        <color rgb="FFFF0000"/>
      </bottom>
      <diagonal/>
    </border>
    <border>
      <left style="thin">
        <color indexed="64"/>
      </left>
      <right style="thin">
        <color indexed="64"/>
      </right>
      <top style="hair">
        <color indexed="64"/>
      </top>
      <bottom style="thick">
        <color rgb="FFFF0000"/>
      </bottom>
      <diagonal/>
    </border>
    <border>
      <left/>
      <right style="thin">
        <color indexed="64"/>
      </right>
      <top style="hair">
        <color indexed="64"/>
      </top>
      <bottom style="thick">
        <color rgb="FFFF0000"/>
      </bottom>
      <diagonal/>
    </border>
    <border>
      <left/>
      <right/>
      <top/>
      <bottom style="thick">
        <color rgb="FFFF0000"/>
      </bottom>
      <diagonal/>
    </border>
    <border>
      <left style="medium">
        <color indexed="64"/>
      </left>
      <right/>
      <top style="thin">
        <color indexed="64"/>
      </top>
      <bottom style="thick">
        <color rgb="FFFF0000"/>
      </bottom>
      <diagonal/>
    </border>
    <border>
      <left style="double">
        <color indexed="64"/>
      </left>
      <right style="thin">
        <color indexed="64"/>
      </right>
      <top style="thin">
        <color indexed="64"/>
      </top>
      <bottom style="thick">
        <color rgb="FFFF0000"/>
      </bottom>
      <diagonal/>
    </border>
    <border>
      <left style="thin">
        <color indexed="64"/>
      </left>
      <right style="medium">
        <color indexed="64"/>
      </right>
      <top style="thin">
        <color indexed="64"/>
      </top>
      <bottom style="thick">
        <color rgb="FFFF0000"/>
      </bottom>
      <diagonal/>
    </border>
    <border>
      <left style="medium">
        <color indexed="64"/>
      </left>
      <right style="thin">
        <color indexed="64"/>
      </right>
      <top style="thin">
        <color indexed="64"/>
      </top>
      <bottom style="thick">
        <color rgb="FFFF0000"/>
      </bottom>
      <diagonal/>
    </border>
    <border diagonalUp="1">
      <left style="hair">
        <color indexed="64"/>
      </left>
      <right style="medium">
        <color indexed="64"/>
      </right>
      <top style="thin">
        <color indexed="64"/>
      </top>
      <bottom style="thin">
        <color indexed="64"/>
      </bottom>
      <diagonal style="hair">
        <color indexed="64"/>
      </diagonal>
    </border>
    <border>
      <left/>
      <right style="thin">
        <color indexed="64"/>
      </right>
      <top style="medium">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style="medium">
        <color indexed="64"/>
      </top>
      <bottom style="thin">
        <color indexed="64"/>
      </bottom>
      <diagonal/>
    </border>
    <border>
      <left style="thin">
        <color indexed="64"/>
      </left>
      <right style="thick">
        <color rgb="FFFF0000"/>
      </right>
      <top style="medium">
        <color indexed="64"/>
      </top>
      <bottom style="thin">
        <color indexed="64"/>
      </bottom>
      <diagonal/>
    </border>
    <border>
      <left style="thick">
        <color rgb="FFFF0000"/>
      </left>
      <right style="thin">
        <color indexed="64"/>
      </right>
      <top style="thin">
        <color indexed="64"/>
      </top>
      <bottom style="medium">
        <color indexed="64"/>
      </bottom>
      <diagonal/>
    </border>
    <border>
      <left style="thin">
        <color indexed="64"/>
      </left>
      <right style="thick">
        <color rgb="FFFF0000"/>
      </right>
      <top style="thin">
        <color indexed="64"/>
      </top>
      <bottom style="medium">
        <color indexed="64"/>
      </bottom>
      <diagonal/>
    </border>
    <border>
      <left style="thick">
        <color rgb="FFFF0000"/>
      </left>
      <right style="thin">
        <color indexed="64"/>
      </right>
      <top/>
      <bottom style="thick">
        <color rgb="FFFF0000"/>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theme="1"/>
      </right>
      <top/>
      <bottom style="medium">
        <color indexed="64"/>
      </bottom>
      <diagonal/>
    </border>
    <border>
      <left style="hair">
        <color theme="1"/>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theme="1"/>
      </left>
      <right style="thin">
        <color theme="1"/>
      </right>
      <top style="thin">
        <color theme="1"/>
      </top>
      <bottom/>
      <diagonal/>
    </border>
    <border>
      <left style="thin">
        <color indexed="64"/>
      </left>
      <right style="double">
        <color rgb="FFFF0000"/>
      </right>
      <top style="thick">
        <color rgb="FFFF0000"/>
      </top>
      <bottom/>
      <diagonal/>
    </border>
    <border>
      <left style="thin">
        <color indexed="64"/>
      </left>
      <right style="double">
        <color rgb="FFFF0000"/>
      </right>
      <top/>
      <bottom/>
      <diagonal/>
    </border>
    <border>
      <left style="thin">
        <color indexed="64"/>
      </left>
      <right style="double">
        <color rgb="FFFF0000"/>
      </right>
      <top/>
      <bottom style="thick">
        <color rgb="FFFF0000"/>
      </bottom>
      <diagonal/>
    </border>
  </borders>
  <cellStyleXfs count="6">
    <xf numFmtId="0" fontId="0" fillId="0" borderId="0"/>
    <xf numFmtId="38" fontId="55" fillId="0" borderId="0" applyFont="0" applyFill="0" applyBorder="0" applyAlignment="0" applyProtection="0"/>
    <xf numFmtId="0" fontId="54" fillId="0" borderId="0">
      <alignment vertical="center"/>
    </xf>
    <xf numFmtId="0" fontId="57" fillId="0" borderId="0"/>
    <xf numFmtId="0" fontId="53" fillId="0" borderId="0">
      <alignment vertical="center"/>
    </xf>
    <xf numFmtId="38" fontId="53" fillId="0" borderId="0" applyFont="0" applyFill="0" applyBorder="0" applyAlignment="0" applyProtection="0">
      <alignment vertical="center"/>
    </xf>
  </cellStyleXfs>
  <cellXfs count="1262">
    <xf numFmtId="0" fontId="0" fillId="0" borderId="0" xfId="0"/>
    <xf numFmtId="0" fontId="0" fillId="0" borderId="0" xfId="0" applyAlignment="1">
      <alignment vertical="center" wrapText="1"/>
    </xf>
    <xf numFmtId="0" fontId="0" fillId="0" borderId="2" xfId="0" applyBorder="1" applyAlignment="1">
      <alignment vertical="center" wrapText="1"/>
    </xf>
    <xf numFmtId="0" fontId="66" fillId="0" borderId="0" xfId="0" applyFont="1" applyAlignment="1">
      <alignment horizontal="center" vertical="center" wrapText="1"/>
    </xf>
    <xf numFmtId="0" fontId="58" fillId="0" borderId="0" xfId="0" applyFont="1" applyAlignment="1">
      <alignment horizontal="center" vertical="center" wrapText="1"/>
    </xf>
    <xf numFmtId="0" fontId="58" fillId="5" borderId="2" xfId="0" applyFont="1" applyFill="1" applyBorder="1" applyAlignment="1">
      <alignment horizontal="center" vertical="center" wrapText="1"/>
    </xf>
    <xf numFmtId="0" fontId="58" fillId="5" borderId="15"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left" vertical="center" wrapText="1"/>
    </xf>
    <xf numFmtId="0" fontId="58" fillId="2" borderId="2" xfId="0" applyFont="1" applyFill="1" applyBorder="1" applyAlignment="1">
      <alignment horizontal="center" vertical="center" wrapText="1"/>
    </xf>
    <xf numFmtId="0" fontId="0" fillId="2" borderId="2" xfId="0" applyFill="1" applyBorder="1" applyAlignment="1">
      <alignment vertical="center" wrapText="1"/>
    </xf>
    <xf numFmtId="0" fontId="58" fillId="2" borderId="15" xfId="0" applyFont="1" applyFill="1" applyBorder="1" applyAlignment="1">
      <alignment horizontal="center" vertical="center" wrapText="1"/>
    </xf>
    <xf numFmtId="0" fontId="59" fillId="0" borderId="2" xfId="0" applyFont="1" applyBorder="1" applyAlignment="1">
      <alignment vertical="center" wrapText="1"/>
    </xf>
    <xf numFmtId="0" fontId="59" fillId="0" borderId="0" xfId="0" applyFont="1" applyAlignment="1">
      <alignment vertical="center" wrapText="1"/>
    </xf>
    <xf numFmtId="0" fontId="59" fillId="0" borderId="7" xfId="0" applyFont="1" applyBorder="1" applyAlignment="1">
      <alignment vertical="center" wrapText="1"/>
    </xf>
    <xf numFmtId="0" fontId="0" fillId="3" borderId="0" xfId="0" applyFill="1" applyAlignment="1">
      <alignment horizontal="center" vertical="center" wrapText="1"/>
    </xf>
    <xf numFmtId="0" fontId="0" fillId="0" borderId="0" xfId="0" applyAlignment="1" applyProtection="1">
      <alignment vertical="center"/>
    </xf>
    <xf numFmtId="0" fontId="0" fillId="0" borderId="0" xfId="0" applyAlignment="1" applyProtection="1">
      <alignment horizontal="right" vertical="center"/>
    </xf>
    <xf numFmtId="0" fontId="63" fillId="0" borderId="0" xfId="0" applyFont="1" applyProtection="1"/>
    <xf numFmtId="0" fontId="0" fillId="0" borderId="0" xfId="0" applyAlignment="1" applyProtection="1">
      <alignment vertical="center" shrinkToFit="1"/>
    </xf>
    <xf numFmtId="0" fontId="0" fillId="0" borderId="0" xfId="0" applyProtection="1"/>
    <xf numFmtId="0" fontId="0" fillId="0" borderId="0" xfId="0" applyAlignment="1" applyProtection="1">
      <alignment shrinkToFit="1"/>
    </xf>
    <xf numFmtId="176" fontId="0" fillId="0" borderId="0" xfId="0" applyNumberFormat="1" applyAlignment="1" applyProtection="1">
      <alignment horizontal="left" vertical="center"/>
    </xf>
    <xf numFmtId="0" fontId="59" fillId="0" borderId="0" xfId="0" applyFont="1" applyAlignment="1" applyProtection="1">
      <alignment horizontal="right"/>
    </xf>
    <xf numFmtId="0" fontId="61" fillId="0" borderId="0" xfId="0" applyFont="1" applyAlignment="1" applyProtection="1">
      <alignment vertical="top" wrapText="1"/>
    </xf>
    <xf numFmtId="0" fontId="65" fillId="0" borderId="0" xfId="0" applyFont="1" applyProtection="1"/>
    <xf numFmtId="0" fontId="70" fillId="0" borderId="0" xfId="0" applyFont="1" applyAlignment="1" applyProtection="1">
      <alignment vertical="center"/>
    </xf>
    <xf numFmtId="0" fontId="67" fillId="0" borderId="0" xfId="0" applyFont="1" applyAlignment="1" applyProtection="1">
      <alignment vertical="center" wrapText="1"/>
    </xf>
    <xf numFmtId="0" fontId="59" fillId="0" borderId="19" xfId="0" applyFont="1" applyBorder="1" applyAlignment="1" applyProtection="1">
      <alignment vertical="top" wrapText="1"/>
    </xf>
    <xf numFmtId="0" fontId="59" fillId="0" borderId="74" xfId="0" applyFont="1" applyBorder="1" applyAlignment="1" applyProtection="1">
      <alignment vertical="top" wrapText="1"/>
    </xf>
    <xf numFmtId="0" fontId="0" fillId="0" borderId="0" xfId="0" applyAlignment="1" applyProtection="1">
      <alignment horizontal="center"/>
    </xf>
    <xf numFmtId="0" fontId="73" fillId="0" borderId="19" xfId="0" applyFont="1" applyBorder="1" applyAlignment="1" applyProtection="1">
      <alignment vertical="top" wrapText="1"/>
    </xf>
    <xf numFmtId="0" fontId="73" fillId="0" borderId="7" xfId="0" applyFont="1" applyBorder="1" applyAlignment="1" applyProtection="1">
      <alignment vertical="center" wrapText="1"/>
    </xf>
    <xf numFmtId="0" fontId="73" fillId="0" borderId="19" xfId="0" applyFont="1" applyBorder="1" applyAlignment="1" applyProtection="1">
      <alignment vertical="center" wrapText="1"/>
    </xf>
    <xf numFmtId="38" fontId="67" fillId="0" borderId="0" xfId="1" applyFont="1" applyFill="1" applyBorder="1" applyAlignment="1" applyProtection="1">
      <alignment horizontal="center" vertical="center" wrapText="1"/>
    </xf>
    <xf numFmtId="0" fontId="76" fillId="0" borderId="19" xfId="0" applyFont="1" applyBorder="1" applyProtection="1"/>
    <xf numFmtId="0" fontId="58" fillId="0" borderId="2" xfId="0" applyFont="1" applyBorder="1" applyAlignment="1">
      <alignment horizontal="center" vertical="center" wrapText="1"/>
    </xf>
    <xf numFmtId="0" fontId="0" fillId="0" borderId="0" xfId="0" applyAlignment="1">
      <alignment horizontal="right" vertical="center" wrapText="1"/>
    </xf>
    <xf numFmtId="0" fontId="0" fillId="0" borderId="0" xfId="0" applyBorder="1" applyProtection="1"/>
    <xf numFmtId="0" fontId="67" fillId="0" borderId="16" xfId="0" applyFont="1" applyFill="1" applyBorder="1" applyAlignment="1" applyProtection="1">
      <alignment vertical="center" wrapText="1"/>
    </xf>
    <xf numFmtId="0" fontId="67" fillId="0" borderId="19" xfId="0" applyFont="1" applyFill="1" applyBorder="1" applyAlignment="1" applyProtection="1">
      <alignment vertical="center" wrapText="1"/>
    </xf>
    <xf numFmtId="0" fontId="59" fillId="0" borderId="0" xfId="0" applyFont="1" applyFill="1" applyBorder="1" applyAlignment="1" applyProtection="1">
      <alignment vertical="center" wrapText="1"/>
    </xf>
    <xf numFmtId="0" fontId="59" fillId="0" borderId="19" xfId="0" applyFont="1" applyFill="1" applyBorder="1" applyAlignment="1" applyProtection="1">
      <alignment vertical="top" wrapText="1"/>
    </xf>
    <xf numFmtId="0" fontId="59" fillId="0" borderId="7" xfId="0" applyFont="1" applyFill="1" applyBorder="1" applyAlignment="1" applyProtection="1">
      <alignment vertical="center" wrapText="1"/>
    </xf>
    <xf numFmtId="0" fontId="0" fillId="0" borderId="0" xfId="0" applyFill="1" applyAlignment="1" applyProtection="1">
      <alignment vertical="center"/>
    </xf>
    <xf numFmtId="0" fontId="67" fillId="0" borderId="11" xfId="0" applyFont="1" applyFill="1" applyBorder="1" applyAlignment="1" applyProtection="1">
      <alignment vertical="top"/>
    </xf>
    <xf numFmtId="0" fontId="67" fillId="0" borderId="11" xfId="0" applyFont="1" applyFill="1" applyBorder="1" applyAlignment="1" applyProtection="1">
      <alignment vertical="top" wrapText="1"/>
    </xf>
    <xf numFmtId="0" fontId="67" fillId="0" borderId="68" xfId="0" applyFont="1" applyFill="1" applyBorder="1" applyAlignment="1" applyProtection="1">
      <alignment vertical="top" wrapText="1"/>
    </xf>
    <xf numFmtId="0" fontId="67" fillId="0" borderId="70" xfId="0" applyFont="1" applyFill="1" applyBorder="1" applyAlignment="1" applyProtection="1">
      <alignment vertical="top" wrapText="1"/>
    </xf>
    <xf numFmtId="0" fontId="73" fillId="0" borderId="11" xfId="0" applyFont="1" applyFill="1" applyBorder="1" applyAlignment="1" applyProtection="1">
      <alignment horizontal="center" vertical="top" wrapText="1"/>
    </xf>
    <xf numFmtId="0" fontId="73" fillId="0" borderId="18" xfId="0" applyFont="1" applyFill="1" applyBorder="1" applyAlignment="1" applyProtection="1">
      <alignment horizontal="center" vertical="top" wrapText="1"/>
    </xf>
    <xf numFmtId="0" fontId="0" fillId="0" borderId="0" xfId="0" applyFill="1" applyAlignment="1" applyProtection="1">
      <alignment vertical="center" shrinkToFit="1"/>
    </xf>
    <xf numFmtId="0" fontId="0" fillId="0" borderId="0" xfId="0" applyFill="1" applyProtection="1"/>
    <xf numFmtId="0" fontId="0" fillId="0" borderId="0" xfId="0" applyFill="1" applyAlignment="1" applyProtection="1">
      <alignment shrinkToFit="1"/>
    </xf>
    <xf numFmtId="0" fontId="0" fillId="0" borderId="0" xfId="0" applyBorder="1" applyAlignment="1">
      <alignment vertical="center" wrapText="1"/>
    </xf>
    <xf numFmtId="38" fontId="74" fillId="0" borderId="2" xfId="1" applyFont="1" applyFill="1" applyBorder="1" applyAlignment="1">
      <alignment horizontal="right" vertical="center" wrapText="1"/>
    </xf>
    <xf numFmtId="178" fontId="0" fillId="0" borderId="0" xfId="0" applyNumberFormat="1" applyAlignment="1">
      <alignment horizontal="left" vertical="center" wrapText="1"/>
    </xf>
    <xf numFmtId="38" fontId="74" fillId="0" borderId="15" xfId="1" applyFont="1" applyFill="1" applyBorder="1" applyAlignment="1">
      <alignment horizontal="right" vertical="center" wrapText="1"/>
    </xf>
    <xf numFmtId="0" fontId="0" fillId="0" borderId="2" xfId="0" applyBorder="1" applyAlignment="1">
      <alignment vertical="center" wrapText="1" shrinkToFit="1"/>
    </xf>
    <xf numFmtId="0" fontId="0" fillId="0" borderId="0" xfId="0" applyAlignment="1">
      <alignment horizontal="left" vertical="center" wrapText="1"/>
    </xf>
    <xf numFmtId="0" fontId="0" fillId="0" borderId="0" xfId="0" applyAlignment="1">
      <alignment horizontal="left" vertical="center" wrapText="1" shrinkToFit="1"/>
    </xf>
    <xf numFmtId="0" fontId="0" fillId="0" borderId="15" xfId="0" applyBorder="1" applyAlignment="1">
      <alignment vertical="center" wrapText="1"/>
    </xf>
    <xf numFmtId="0" fontId="0" fillId="2" borderId="5" xfId="0" applyFill="1" applyBorder="1" applyAlignment="1">
      <alignment vertical="center" wrapText="1"/>
    </xf>
    <xf numFmtId="0" fontId="76" fillId="0" borderId="0" xfId="0" applyFont="1" applyAlignment="1">
      <alignment vertical="center" wrapText="1"/>
    </xf>
    <xf numFmtId="12" fontId="76" fillId="0" borderId="0" xfId="0" applyNumberFormat="1" applyFont="1" applyAlignment="1">
      <alignment horizontal="center" vertical="center" wrapText="1"/>
    </xf>
    <xf numFmtId="0" fontId="58" fillId="2" borderId="5" xfId="0" applyFont="1" applyFill="1" applyBorder="1" applyAlignment="1">
      <alignment horizontal="center" vertical="center" wrapText="1"/>
    </xf>
    <xf numFmtId="0" fontId="76" fillId="0" borderId="0" xfId="0" applyFont="1" applyAlignment="1">
      <alignment horizontal="center" vertical="center" wrapText="1"/>
    </xf>
    <xf numFmtId="0" fontId="76" fillId="0" borderId="108" xfId="0" applyFont="1" applyBorder="1" applyAlignment="1">
      <alignment vertical="center" shrinkToFit="1"/>
    </xf>
    <xf numFmtId="0" fontId="0" fillId="0" borderId="2" xfId="0" applyBorder="1" applyAlignment="1">
      <alignment vertical="center" shrinkToFit="1"/>
    </xf>
    <xf numFmtId="0" fontId="0" fillId="0" borderId="114" xfId="0" applyBorder="1" applyAlignment="1">
      <alignment horizontal="center" vertical="center" shrinkToFit="1"/>
    </xf>
    <xf numFmtId="0" fontId="76" fillId="0" borderId="115" xfId="0" applyFont="1" applyBorder="1" applyAlignment="1">
      <alignment vertical="center" shrinkToFit="1"/>
    </xf>
    <xf numFmtId="0" fontId="76" fillId="0" borderId="116" xfId="0" applyFont="1" applyBorder="1" applyAlignment="1">
      <alignment vertical="center" shrinkToFit="1"/>
    </xf>
    <xf numFmtId="0" fontId="0" fillId="0" borderId="105" xfId="0" applyBorder="1" applyAlignment="1">
      <alignment horizontal="center" vertical="center" shrinkToFit="1"/>
    </xf>
    <xf numFmtId="0" fontId="76" fillId="0" borderId="2" xfId="0" applyFont="1" applyBorder="1" applyAlignment="1">
      <alignment vertical="center" shrinkToFit="1"/>
    </xf>
    <xf numFmtId="0" fontId="76" fillId="0" borderId="106" xfId="0" applyFont="1" applyBorder="1" applyAlignment="1">
      <alignment vertical="center" shrinkToFit="1"/>
    </xf>
    <xf numFmtId="0" fontId="0" fillId="0" borderId="117" xfId="0" applyBorder="1" applyAlignment="1">
      <alignment vertical="center" shrinkToFit="1"/>
    </xf>
    <xf numFmtId="0" fontId="76" fillId="0" borderId="2" xfId="0" applyFont="1" applyBorder="1" applyAlignment="1">
      <alignment horizontal="left" vertical="center" shrinkToFit="1"/>
    </xf>
    <xf numFmtId="0" fontId="98" fillId="0" borderId="106" xfId="0" applyFont="1" applyBorder="1" applyAlignment="1">
      <alignment horizontal="left" vertical="center" shrinkToFit="1"/>
    </xf>
    <xf numFmtId="0" fontId="76" fillId="0" borderId="110" xfId="0" applyFont="1" applyBorder="1" applyAlignment="1">
      <alignment vertical="center" shrinkToFit="1"/>
    </xf>
    <xf numFmtId="0" fontId="0" fillId="0" borderId="107" xfId="0" applyBorder="1" applyAlignment="1">
      <alignment horizontal="center" vertical="center" shrinkToFit="1"/>
    </xf>
    <xf numFmtId="0" fontId="76" fillId="0" borderId="109" xfId="0" applyFont="1" applyBorder="1" applyAlignment="1">
      <alignment vertical="center" shrinkToFit="1"/>
    </xf>
    <xf numFmtId="0" fontId="0" fillId="0" borderId="115" xfId="0" applyBorder="1" applyAlignment="1">
      <alignment vertical="center" shrinkToFit="1"/>
    </xf>
    <xf numFmtId="0" fontId="76" fillId="0" borderId="2" xfId="0" applyFont="1" applyBorder="1" applyAlignment="1">
      <alignment vertical="center"/>
    </xf>
    <xf numFmtId="0" fontId="57" fillId="0" borderId="2" xfId="0" applyFont="1" applyFill="1" applyBorder="1" applyAlignment="1" applyProtection="1">
      <alignment vertical="center" wrapText="1" shrinkToFit="1"/>
      <protection locked="0"/>
    </xf>
    <xf numFmtId="0" fontId="57" fillId="0" borderId="10" xfId="0" applyFont="1" applyFill="1" applyBorder="1" applyAlignment="1" applyProtection="1">
      <alignment vertical="center" wrapText="1" shrinkToFit="1"/>
      <protection locked="0"/>
    </xf>
    <xf numFmtId="38" fontId="57" fillId="0" borderId="10" xfId="1" applyFont="1" applyFill="1" applyBorder="1" applyAlignment="1" applyProtection="1">
      <alignment vertical="center" wrapText="1"/>
      <protection locked="0"/>
    </xf>
    <xf numFmtId="178" fontId="59" fillId="0" borderId="0" xfId="0" applyNumberFormat="1" applyFont="1" applyBorder="1" applyAlignment="1" applyProtection="1">
      <alignment horizontal="right" vertical="center"/>
    </xf>
    <xf numFmtId="0" fontId="76" fillId="0" borderId="0" xfId="0" applyFont="1" applyBorder="1" applyProtection="1"/>
    <xf numFmtId="0" fontId="73" fillId="0" borderId="0" xfId="0" applyFont="1" applyBorder="1" applyAlignment="1" applyProtection="1">
      <alignment vertical="center" wrapText="1"/>
    </xf>
    <xf numFmtId="0" fontId="73" fillId="0" borderId="0" xfId="0" applyFont="1" applyBorder="1" applyAlignment="1" applyProtection="1">
      <alignment vertical="top" wrapText="1"/>
    </xf>
    <xf numFmtId="0" fontId="67" fillId="0" borderId="0" xfId="0" applyFont="1" applyBorder="1" applyAlignment="1" applyProtection="1">
      <alignment horizontal="center" vertical="center" wrapText="1"/>
    </xf>
    <xf numFmtId="0" fontId="79" fillId="0" borderId="0" xfId="0" applyFont="1" applyBorder="1" applyAlignment="1" applyProtection="1">
      <alignment vertical="center"/>
    </xf>
    <xf numFmtId="0" fontId="79" fillId="0" borderId="0" xfId="0" applyFont="1" applyBorder="1" applyAlignment="1" applyProtection="1">
      <alignment vertical="center" wrapText="1"/>
    </xf>
    <xf numFmtId="0" fontId="73" fillId="0" borderId="0" xfId="0" applyFont="1" applyBorder="1" applyAlignment="1" applyProtection="1">
      <alignment horizontal="right" vertical="center" wrapText="1"/>
    </xf>
    <xf numFmtId="0" fontId="76" fillId="0" borderId="0" xfId="0" applyFont="1" applyBorder="1" applyAlignment="1" applyProtection="1">
      <alignment horizontal="center" vertical="center"/>
    </xf>
    <xf numFmtId="0" fontId="67" fillId="0" borderId="0" xfId="0" applyFont="1" applyFill="1" applyBorder="1" applyAlignment="1" applyProtection="1">
      <alignment vertical="top"/>
    </xf>
    <xf numFmtId="0" fontId="67" fillId="0" borderId="0" xfId="0" applyFont="1" applyFill="1" applyBorder="1" applyAlignment="1" applyProtection="1">
      <alignment vertical="top" wrapText="1"/>
    </xf>
    <xf numFmtId="0" fontId="0" fillId="0" borderId="0" xfId="0" applyBorder="1" applyAlignment="1" applyProtection="1">
      <alignment horizontal="right" vertical="center"/>
    </xf>
    <xf numFmtId="0" fontId="59" fillId="0" borderId="0" xfId="0" applyFont="1" applyAlignment="1" applyProtection="1">
      <alignment horizontal="right" vertical="center" shrinkToFit="1"/>
    </xf>
    <xf numFmtId="0" fontId="0" fillId="0" borderId="0" xfId="0" applyAlignment="1" applyProtection="1">
      <alignment horizontal="right" vertical="center" shrinkToFit="1"/>
    </xf>
    <xf numFmtId="0" fontId="0" fillId="0" borderId="0" xfId="0" applyBorder="1" applyAlignment="1" applyProtection="1">
      <alignment horizontal="right" vertical="center" shrinkToFit="1"/>
    </xf>
    <xf numFmtId="0" fontId="70" fillId="0" borderId="0" xfId="0" applyFont="1" applyAlignment="1" applyProtection="1">
      <alignment vertical="center" shrinkToFit="1"/>
    </xf>
    <xf numFmtId="0" fontId="67" fillId="0" borderId="0" xfId="0" applyFont="1" applyAlignment="1" applyProtection="1">
      <alignment vertical="center" shrinkToFit="1"/>
    </xf>
    <xf numFmtId="0" fontId="0" fillId="0" borderId="27" xfId="0" applyBorder="1" applyAlignment="1" applyProtection="1">
      <alignment shrinkToFit="1"/>
    </xf>
    <xf numFmtId="0" fontId="0" fillId="0" borderId="0" xfId="0" applyBorder="1" applyAlignment="1" applyProtection="1">
      <alignment shrinkToFit="1"/>
    </xf>
    <xf numFmtId="0" fontId="59" fillId="0" borderId="0" xfId="0" applyFont="1" applyAlignment="1" applyProtection="1">
      <alignment shrinkToFit="1"/>
    </xf>
    <xf numFmtId="0" fontId="59" fillId="0" borderId="0" xfId="0" applyFont="1" applyBorder="1" applyAlignment="1">
      <alignment horizontal="center" vertical="center" wrapText="1"/>
    </xf>
    <xf numFmtId="0" fontId="59" fillId="0" borderId="0" xfId="0" applyFont="1" applyAlignment="1">
      <alignment vertical="center" shrinkToFit="1"/>
    </xf>
    <xf numFmtId="0" fontId="57" fillId="0" borderId="2" xfId="0" applyFont="1" applyBorder="1" applyAlignment="1">
      <alignment vertical="center" shrinkToFit="1"/>
    </xf>
    <xf numFmtId="0" fontId="57" fillId="0" borderId="15" xfId="0" applyFont="1" applyBorder="1" applyAlignment="1">
      <alignment vertical="center" shrinkToFit="1"/>
    </xf>
    <xf numFmtId="0" fontId="0" fillId="0" borderId="2" xfId="0" applyBorder="1" applyAlignment="1">
      <alignment horizontal="center" vertical="center" shrinkToFit="1"/>
    </xf>
    <xf numFmtId="0" fontId="0" fillId="0" borderId="0" xfId="0" applyAlignment="1">
      <alignment vertical="center" shrinkToFit="1"/>
    </xf>
    <xf numFmtId="0" fontId="58" fillId="0" borderId="0" xfId="0" applyFont="1" applyAlignment="1">
      <alignment horizontal="center" vertical="center" shrinkToFit="1"/>
    </xf>
    <xf numFmtId="0" fontId="58" fillId="0" borderId="0" xfId="0" applyFont="1" applyBorder="1" applyAlignment="1">
      <alignment horizontal="center" vertical="center" shrinkToFit="1"/>
    </xf>
    <xf numFmtId="0" fontId="58" fillId="0" borderId="2" xfId="0" applyFont="1" applyBorder="1" applyAlignment="1">
      <alignment vertical="center" wrapText="1"/>
    </xf>
    <xf numFmtId="0" fontId="0" fillId="0" borderId="2" xfId="0" applyFont="1" applyBorder="1" applyAlignment="1">
      <alignment vertical="center" wrapText="1" shrinkToFit="1"/>
    </xf>
    <xf numFmtId="0" fontId="0" fillId="0" borderId="2" xfId="0" applyFont="1" applyBorder="1" applyAlignment="1">
      <alignment vertical="center" shrinkToFit="1"/>
    </xf>
    <xf numFmtId="0" fontId="0" fillId="0" borderId="2" xfId="0" applyFont="1" applyBorder="1" applyAlignment="1">
      <alignment vertical="center" wrapText="1"/>
    </xf>
    <xf numFmtId="0" fontId="0" fillId="0" borderId="2" xfId="0" applyFont="1" applyBorder="1" applyAlignment="1">
      <alignment horizontal="center" vertical="center" wrapText="1"/>
    </xf>
    <xf numFmtId="0" fontId="57" fillId="0" borderId="139" xfId="0" applyFont="1" applyFill="1" applyBorder="1" applyAlignment="1" applyProtection="1">
      <alignment horizontal="center" vertical="center" wrapText="1" shrinkToFit="1"/>
      <protection locked="0"/>
    </xf>
    <xf numFmtId="0" fontId="63" fillId="0" borderId="0" xfId="0" applyFont="1" applyAlignment="1" applyProtection="1">
      <alignment shrinkToFit="1"/>
    </xf>
    <xf numFmtId="0" fontId="57" fillId="0" borderId="140" xfId="0" applyFont="1" applyFill="1" applyBorder="1" applyAlignment="1" applyProtection="1">
      <alignment horizontal="center" vertical="center" shrinkToFit="1"/>
      <protection locked="0"/>
    </xf>
    <xf numFmtId="0" fontId="101" fillId="0" borderId="98" xfId="0" applyFont="1" applyFill="1" applyBorder="1" applyAlignment="1" applyProtection="1">
      <alignment horizontal="center" vertical="center" wrapText="1"/>
      <protection locked="0"/>
    </xf>
    <xf numFmtId="0" fontId="102" fillId="14" borderId="97" xfId="0" applyFont="1" applyFill="1" applyBorder="1" applyAlignment="1" applyProtection="1">
      <alignment horizontal="center" vertical="center"/>
    </xf>
    <xf numFmtId="0" fontId="80" fillId="0" borderId="142" xfId="0" applyFont="1" applyFill="1" applyBorder="1" applyAlignment="1" applyProtection="1">
      <alignment horizontal="center" vertical="center" wrapText="1"/>
      <protection locked="0"/>
    </xf>
    <xf numFmtId="0" fontId="0" fillId="0" borderId="16" xfId="0" applyBorder="1" applyAlignment="1">
      <alignment vertical="center" wrapText="1"/>
    </xf>
    <xf numFmtId="0" fontId="51" fillId="10" borderId="2" xfId="4" applyFont="1" applyFill="1" applyBorder="1" applyAlignment="1" applyProtection="1">
      <alignment horizontal="center" vertical="center" shrinkToFit="1"/>
    </xf>
    <xf numFmtId="0" fontId="40" fillId="10" borderId="2" xfId="4" applyFont="1" applyFill="1" applyBorder="1" applyAlignment="1" applyProtection="1">
      <alignment horizontal="center" vertical="center" shrinkToFit="1"/>
    </xf>
    <xf numFmtId="0" fontId="46" fillId="10" borderId="78" xfId="4" applyFont="1" applyFill="1" applyBorder="1" applyAlignment="1" applyProtection="1">
      <alignment horizontal="center" vertical="center" wrapText="1"/>
    </xf>
    <xf numFmtId="0" fontId="46" fillId="10" borderId="141" xfId="4" applyFont="1" applyFill="1" applyBorder="1" applyAlignment="1" applyProtection="1">
      <alignment horizontal="center" vertical="center" wrapText="1"/>
    </xf>
    <xf numFmtId="0" fontId="46" fillId="10" borderId="79" xfId="4" applyFont="1" applyFill="1" applyBorder="1" applyAlignment="1" applyProtection="1">
      <alignment horizontal="center" vertical="center" wrapText="1"/>
    </xf>
    <xf numFmtId="180" fontId="51" fillId="0" borderId="2" xfId="4" applyNumberFormat="1" applyFont="1" applyBorder="1" applyAlignment="1" applyProtection="1">
      <alignment horizontal="center" vertical="center" shrinkToFit="1"/>
      <protection locked="0"/>
    </xf>
    <xf numFmtId="0" fontId="53" fillId="0" borderId="0" xfId="4" applyFill="1" applyBorder="1" applyAlignment="1" applyProtection="1">
      <alignment horizontal="right" vertical="center" wrapText="1"/>
      <protection locked="0"/>
    </xf>
    <xf numFmtId="0" fontId="53" fillId="0" borderId="0" xfId="4" applyAlignment="1" applyProtection="1">
      <alignment horizontal="center" vertical="center" wrapText="1"/>
    </xf>
    <xf numFmtId="0" fontId="53" fillId="0" borderId="0" xfId="4" applyAlignment="1" applyProtection="1">
      <alignment horizontal="left" vertical="center" wrapText="1"/>
    </xf>
    <xf numFmtId="0" fontId="53" fillId="0" borderId="0" xfId="4" applyAlignment="1" applyProtection="1">
      <alignment horizontal="right" vertical="center" wrapText="1"/>
    </xf>
    <xf numFmtId="0" fontId="53" fillId="0" borderId="0" xfId="4" applyAlignment="1" applyProtection="1">
      <alignment vertical="center" wrapText="1"/>
    </xf>
    <xf numFmtId="178" fontId="53" fillId="0" borderId="0" xfId="4" applyNumberFormat="1" applyAlignment="1" applyProtection="1">
      <alignment horizontal="right" vertical="center" wrapText="1"/>
    </xf>
    <xf numFmtId="38" fontId="0" fillId="0" borderId="0" xfId="5" applyFont="1" applyAlignment="1" applyProtection="1">
      <alignment vertical="center" wrapText="1"/>
    </xf>
    <xf numFmtId="0" fontId="46" fillId="3" borderId="3" xfId="4" applyFont="1" applyFill="1" applyBorder="1" applyAlignment="1" applyProtection="1">
      <alignment horizontal="center" vertical="center" wrapText="1"/>
    </xf>
    <xf numFmtId="0" fontId="40" fillId="3" borderId="2" xfId="4" applyFont="1" applyFill="1" applyBorder="1" applyAlignment="1" applyProtection="1">
      <alignment horizontal="center" vertical="center" wrapText="1"/>
    </xf>
    <xf numFmtId="0" fontId="46" fillId="3" borderId="2" xfId="4" applyFont="1" applyFill="1" applyBorder="1" applyAlignment="1" applyProtection="1">
      <alignment horizontal="center" vertical="center" wrapText="1"/>
    </xf>
    <xf numFmtId="0" fontId="51" fillId="6" borderId="2" xfId="4" applyFont="1" applyFill="1" applyBorder="1" applyAlignment="1" applyProtection="1">
      <alignment horizontal="center" vertical="center" wrapText="1"/>
    </xf>
    <xf numFmtId="0" fontId="51" fillId="6" borderId="2" xfId="4" applyFont="1" applyFill="1" applyBorder="1" applyAlignment="1" applyProtection="1">
      <alignment horizontal="center" vertical="center" shrinkToFit="1"/>
    </xf>
    <xf numFmtId="0" fontId="51" fillId="6" borderId="5" xfId="4" applyFont="1" applyFill="1" applyBorder="1" applyAlignment="1" applyProtection="1">
      <alignment horizontal="center" vertical="center" shrinkToFit="1"/>
    </xf>
    <xf numFmtId="0" fontId="51" fillId="6" borderId="3" xfId="4" applyFont="1" applyFill="1" applyBorder="1" applyAlignment="1" applyProtection="1">
      <alignment horizontal="center" vertical="center" shrinkToFit="1"/>
    </xf>
    <xf numFmtId="0" fontId="51" fillId="6" borderId="25" xfId="4" applyFont="1" applyFill="1" applyBorder="1" applyAlignment="1" applyProtection="1">
      <alignment horizontal="center" vertical="center" shrinkToFit="1"/>
    </xf>
    <xf numFmtId="0" fontId="53" fillId="0" borderId="0" xfId="4" applyFill="1" applyBorder="1" applyAlignment="1" applyProtection="1">
      <alignment horizontal="right" vertical="center" wrapText="1"/>
    </xf>
    <xf numFmtId="49" fontId="84" fillId="0" borderId="0" xfId="4" applyNumberFormat="1" applyFont="1" applyFill="1" applyBorder="1" applyAlignment="1" applyProtection="1">
      <alignment horizontal="center" vertical="center" shrinkToFit="1"/>
    </xf>
    <xf numFmtId="0" fontId="52" fillId="0" borderId="0" xfId="4" applyFont="1" applyFill="1" applyBorder="1" applyAlignment="1" applyProtection="1">
      <alignment horizontal="center" vertical="center" shrinkToFit="1"/>
    </xf>
    <xf numFmtId="0" fontId="53" fillId="0" borderId="0" xfId="4" applyFill="1" applyBorder="1" applyAlignment="1" applyProtection="1">
      <alignment horizontal="left" vertical="center" wrapText="1"/>
    </xf>
    <xf numFmtId="0" fontId="53" fillId="0" borderId="0" xfId="4" applyBorder="1" applyAlignment="1" applyProtection="1">
      <alignment vertical="center" wrapText="1"/>
    </xf>
    <xf numFmtId="0" fontId="53" fillId="0" borderId="0" xfId="4" applyBorder="1" applyAlignment="1" applyProtection="1">
      <alignment horizontal="center" vertical="center" wrapText="1"/>
    </xf>
    <xf numFmtId="0" fontId="53" fillId="0" borderId="0" xfId="4" applyBorder="1" applyAlignment="1" applyProtection="1">
      <alignment horizontal="center" vertical="center" shrinkToFit="1"/>
    </xf>
    <xf numFmtId="0" fontId="53" fillId="0" borderId="0" xfId="4" applyBorder="1" applyAlignment="1" applyProtection="1">
      <alignment horizontal="left" vertical="center" wrapText="1"/>
    </xf>
    <xf numFmtId="0" fontId="53" fillId="0" borderId="0" xfId="4" applyBorder="1" applyAlignment="1" applyProtection="1">
      <alignment horizontal="right" vertical="center" wrapText="1"/>
    </xf>
    <xf numFmtId="0" fontId="53" fillId="0" borderId="0" xfId="4" applyAlignment="1" applyProtection="1">
      <alignment horizontal="center" vertical="center" shrinkToFit="1"/>
    </xf>
    <xf numFmtId="0" fontId="29" fillId="10" borderId="78" xfId="4" applyFont="1" applyFill="1" applyBorder="1" applyAlignment="1" applyProtection="1">
      <alignment horizontal="center" vertical="center" wrapText="1"/>
    </xf>
    <xf numFmtId="0" fontId="29" fillId="0" borderId="2" xfId="4" applyFont="1" applyBorder="1" applyAlignment="1" applyProtection="1">
      <alignment horizontal="center" vertical="center" shrinkToFit="1"/>
      <protection locked="0"/>
    </xf>
    <xf numFmtId="0" fontId="57" fillId="0" borderId="2" xfId="0" applyFont="1" applyBorder="1" applyAlignment="1">
      <alignment vertical="center" wrapText="1"/>
    </xf>
    <xf numFmtId="0" fontId="57" fillId="0" borderId="15" xfId="0" applyFont="1" applyBorder="1" applyAlignment="1">
      <alignment vertical="center" wrapText="1"/>
    </xf>
    <xf numFmtId="49" fontId="93" fillId="0" borderId="0" xfId="4" applyNumberFormat="1" applyFont="1" applyFill="1" applyBorder="1" applyAlignment="1" applyProtection="1">
      <alignment vertical="center" shrinkToFit="1"/>
    </xf>
    <xf numFmtId="49" fontId="106" fillId="8" borderId="105" xfId="4" applyNumberFormat="1" applyFont="1" applyFill="1" applyBorder="1" applyAlignment="1" applyProtection="1">
      <alignment horizontal="left" vertical="center" shrinkToFit="1"/>
    </xf>
    <xf numFmtId="0" fontId="53" fillId="15" borderId="9" xfId="4" applyFill="1" applyBorder="1" applyAlignment="1" applyProtection="1">
      <alignment horizontal="center" vertical="center" wrapText="1"/>
    </xf>
    <xf numFmtId="14" fontId="53" fillId="15" borderId="9" xfId="4" applyNumberFormat="1" applyFill="1" applyBorder="1" applyAlignment="1" applyProtection="1">
      <alignment horizontal="center" vertical="center" wrapText="1"/>
    </xf>
    <xf numFmtId="0" fontId="87" fillId="15" borderId="9" xfId="4" applyFont="1" applyFill="1" applyBorder="1" applyAlignment="1" applyProtection="1">
      <alignment vertical="center" wrapText="1"/>
    </xf>
    <xf numFmtId="0" fontId="51" fillId="6" borderId="105" xfId="4" applyFont="1" applyFill="1" applyBorder="1" applyAlignment="1" applyProtection="1">
      <alignment horizontal="center" vertical="center" shrinkToFit="1"/>
    </xf>
    <xf numFmtId="0" fontId="51" fillId="6" borderId="106" xfId="4" applyFont="1" applyFill="1" applyBorder="1" applyAlignment="1" applyProtection="1">
      <alignment horizontal="center" vertical="center" shrinkToFit="1"/>
    </xf>
    <xf numFmtId="0" fontId="51" fillId="6" borderId="10" xfId="4" applyFont="1" applyFill="1" applyBorder="1" applyAlignment="1" applyProtection="1">
      <alignment horizontal="center" vertical="center" shrinkToFit="1"/>
    </xf>
    <xf numFmtId="49" fontId="85" fillId="7" borderId="2" xfId="4" applyNumberFormat="1" applyFont="1" applyFill="1" applyBorder="1" applyAlignment="1" applyProtection="1">
      <alignment horizontal="center" vertical="center" shrinkToFit="1"/>
    </xf>
    <xf numFmtId="180" fontId="51" fillId="10" borderId="2" xfId="4" applyNumberFormat="1" applyFont="1" applyFill="1" applyBorder="1" applyAlignment="1" applyProtection="1">
      <alignment horizontal="center" vertical="center" shrinkToFit="1"/>
    </xf>
    <xf numFmtId="0" fontId="52" fillId="10" borderId="2" xfId="4" applyFont="1" applyFill="1" applyBorder="1" applyAlignment="1" applyProtection="1">
      <alignment horizontal="center" vertical="center" shrinkToFit="1"/>
    </xf>
    <xf numFmtId="0" fontId="43" fillId="10" borderId="2" xfId="4" applyFont="1" applyFill="1" applyBorder="1" applyAlignment="1" applyProtection="1">
      <alignment horizontal="center" vertical="center" shrinkToFit="1"/>
    </xf>
    <xf numFmtId="38" fontId="57" fillId="10" borderId="10" xfId="1" applyFont="1" applyFill="1" applyBorder="1" applyAlignment="1" applyProtection="1">
      <alignment vertical="center" wrapText="1"/>
    </xf>
    <xf numFmtId="181" fontId="53" fillId="10" borderId="2" xfId="4" applyNumberFormat="1" applyFill="1" applyBorder="1" applyAlignment="1" applyProtection="1">
      <alignment horizontal="center" vertical="center" wrapText="1"/>
    </xf>
    <xf numFmtId="0" fontId="53" fillId="10" borderId="2" xfId="4" applyFill="1" applyBorder="1" applyAlignment="1" applyProtection="1">
      <alignment horizontal="center" vertical="center" wrapText="1"/>
    </xf>
    <xf numFmtId="178" fontId="53" fillId="10" borderId="2" xfId="4" applyNumberFormat="1" applyFill="1" applyBorder="1" applyAlignment="1" applyProtection="1">
      <alignment horizontal="right" vertical="center" wrapText="1"/>
    </xf>
    <xf numFmtId="0" fontId="46" fillId="10" borderId="78" xfId="4" applyFont="1" applyFill="1" applyBorder="1" applyAlignment="1" applyProtection="1">
      <alignment horizontal="left" vertical="center" wrapText="1"/>
    </xf>
    <xf numFmtId="0" fontId="46" fillId="10" borderId="89" xfId="4" applyFont="1" applyFill="1" applyBorder="1" applyAlignment="1" applyProtection="1">
      <alignment horizontal="center" vertical="center" wrapText="1"/>
    </xf>
    <xf numFmtId="0" fontId="46" fillId="10" borderId="118" xfId="4" applyFont="1" applyFill="1" applyBorder="1" applyAlignment="1" applyProtection="1">
      <alignment horizontal="center" vertical="center" wrapText="1"/>
    </xf>
    <xf numFmtId="0" fontId="43" fillId="10" borderId="78" xfId="4" applyFont="1" applyFill="1" applyBorder="1" applyAlignment="1" applyProtection="1">
      <alignment horizontal="left" vertical="center" wrapText="1"/>
    </xf>
    <xf numFmtId="0" fontId="89" fillId="0" borderId="0" xfId="4" applyFont="1" applyFill="1" applyBorder="1" applyAlignment="1" applyProtection="1">
      <alignment horizontal="left" vertical="top" wrapText="1"/>
    </xf>
    <xf numFmtId="0" fontId="53" fillId="0" borderId="0" xfId="4" applyFill="1" applyBorder="1" applyAlignment="1" applyProtection="1">
      <alignment horizontal="center" vertical="center" wrapText="1"/>
    </xf>
    <xf numFmtId="0" fontId="36" fillId="0" borderId="0" xfId="4" applyFont="1" applyFill="1" applyBorder="1" applyAlignment="1" applyProtection="1">
      <alignment horizontal="center" vertical="center" wrapText="1"/>
    </xf>
    <xf numFmtId="0" fontId="45" fillId="0" borderId="0" xfId="4" applyFont="1" applyFill="1" applyBorder="1" applyAlignment="1" applyProtection="1">
      <alignment horizontal="center" vertical="center" wrapText="1"/>
    </xf>
    <xf numFmtId="14" fontId="53" fillId="0" borderId="0" xfId="4" applyNumberFormat="1" applyFill="1" applyBorder="1" applyAlignment="1" applyProtection="1">
      <alignment horizontal="center" vertical="center" wrapText="1"/>
    </xf>
    <xf numFmtId="178" fontId="53" fillId="0" borderId="0" xfId="4" applyNumberFormat="1" applyFill="1" applyBorder="1" applyAlignment="1" applyProtection="1">
      <alignment horizontal="right" vertical="center" wrapText="1"/>
    </xf>
    <xf numFmtId="178" fontId="28" fillId="0" borderId="0" xfId="4" applyNumberFormat="1" applyFont="1" applyFill="1" applyBorder="1" applyAlignment="1" applyProtection="1">
      <alignment horizontal="right" vertical="center" wrapText="1"/>
    </xf>
    <xf numFmtId="38" fontId="75" fillId="9" borderId="2" xfId="5" applyFont="1" applyFill="1" applyBorder="1" applyAlignment="1" applyProtection="1">
      <alignment vertical="top" wrapText="1"/>
    </xf>
    <xf numFmtId="0" fontId="43" fillId="0" borderId="0" xfId="4" applyFont="1" applyFill="1" applyBorder="1" applyAlignment="1" applyProtection="1">
      <alignment horizontal="left" vertical="center" wrapText="1"/>
    </xf>
    <xf numFmtId="0" fontId="41" fillId="0" borderId="0" xfId="4" applyFont="1" applyFill="1" applyBorder="1" applyAlignment="1" applyProtection="1">
      <alignment horizontal="right" vertical="center" wrapText="1"/>
    </xf>
    <xf numFmtId="38" fontId="0" fillId="0" borderId="0" xfId="5" applyFont="1" applyFill="1" applyBorder="1" applyAlignment="1" applyProtection="1">
      <alignment vertical="center" wrapText="1"/>
    </xf>
    <xf numFmtId="178" fontId="53" fillId="0" borderId="0" xfId="4" applyNumberFormat="1" applyBorder="1" applyAlignment="1" applyProtection="1">
      <alignment horizontal="right" vertical="center" wrapText="1"/>
    </xf>
    <xf numFmtId="38" fontId="0" fillId="0" borderId="0" xfId="5" applyFont="1" applyBorder="1" applyAlignment="1" applyProtection="1">
      <alignment vertical="center" wrapText="1"/>
    </xf>
    <xf numFmtId="38" fontId="57" fillId="0" borderId="0" xfId="1" applyFont="1" applyFill="1" applyBorder="1" applyAlignment="1" applyProtection="1">
      <alignment vertical="center" wrapText="1"/>
    </xf>
    <xf numFmtId="49" fontId="49" fillId="0" borderId="2" xfId="4" applyNumberFormat="1" applyFont="1" applyBorder="1" applyAlignment="1" applyProtection="1">
      <alignment horizontal="center" vertical="center" wrapText="1"/>
      <protection locked="0"/>
    </xf>
    <xf numFmtId="0" fontId="53" fillId="0" borderId="2" xfId="4" applyBorder="1" applyAlignment="1" applyProtection="1">
      <alignment horizontal="center" vertical="center" wrapText="1"/>
      <protection locked="0"/>
    </xf>
    <xf numFmtId="0" fontId="53" fillId="0" borderId="2" xfId="4" applyFill="1" applyBorder="1" applyAlignment="1" applyProtection="1">
      <alignment horizontal="center" vertical="center" wrapText="1"/>
      <protection locked="0"/>
    </xf>
    <xf numFmtId="0" fontId="96" fillId="9" borderId="2" xfId="4" applyFont="1" applyFill="1" applyBorder="1" applyAlignment="1" applyProtection="1">
      <alignment horizontal="left" vertical="top" wrapText="1"/>
    </xf>
    <xf numFmtId="178" fontId="59" fillId="0" borderId="0" xfId="0" applyNumberFormat="1" applyFont="1" applyBorder="1" applyAlignment="1" applyProtection="1">
      <alignment horizontal="right" vertical="center" shrinkToFit="1"/>
    </xf>
    <xf numFmtId="0" fontId="73" fillId="0" borderId="0" xfId="0" applyFont="1" applyBorder="1" applyAlignment="1" applyProtection="1">
      <alignment horizontal="left" vertical="center" wrapText="1"/>
    </xf>
    <xf numFmtId="49" fontId="99" fillId="0" borderId="11" xfId="4" applyNumberFormat="1" applyFont="1" applyFill="1" applyBorder="1" applyAlignment="1" applyProtection="1">
      <alignment vertical="center" shrinkToFit="1"/>
    </xf>
    <xf numFmtId="49" fontId="99" fillId="0" borderId="17" xfId="4" applyNumberFormat="1" applyFont="1" applyFill="1" applyBorder="1" applyAlignment="1" applyProtection="1">
      <alignment vertical="center" shrinkToFit="1"/>
    </xf>
    <xf numFmtId="49" fontId="94" fillId="0" borderId="8" xfId="4" applyNumberFormat="1" applyFont="1" applyFill="1" applyBorder="1" applyAlignment="1" applyProtection="1">
      <alignment vertical="center" shrinkToFit="1"/>
    </xf>
    <xf numFmtId="49" fontId="94" fillId="0" borderId="1" xfId="4" applyNumberFormat="1" applyFont="1" applyFill="1" applyBorder="1" applyAlignment="1" applyProtection="1">
      <alignment vertical="center" shrinkToFit="1"/>
    </xf>
    <xf numFmtId="0" fontId="87" fillId="11" borderId="11" xfId="4" applyFont="1" applyFill="1" applyBorder="1" applyAlignment="1" applyProtection="1">
      <alignment horizontal="center" vertical="center" wrapText="1"/>
    </xf>
    <xf numFmtId="0" fontId="39" fillId="3" borderId="3" xfId="4" applyFont="1" applyFill="1" applyBorder="1" applyAlignment="1" applyProtection="1">
      <alignment horizontal="center" vertical="center" wrapText="1"/>
    </xf>
    <xf numFmtId="0" fontId="39" fillId="3" borderId="25" xfId="4" applyFont="1" applyFill="1" applyBorder="1" applyAlignment="1" applyProtection="1">
      <alignment horizontal="center" vertical="center" wrapText="1"/>
    </xf>
    <xf numFmtId="0" fontId="32" fillId="3" borderId="2" xfId="4" applyFont="1" applyFill="1" applyBorder="1" applyAlignment="1" applyProtection="1">
      <alignment horizontal="center" vertical="center" wrapText="1"/>
    </xf>
    <xf numFmtId="0" fontId="51" fillId="6" borderId="9" xfId="4" applyFont="1" applyFill="1" applyBorder="1" applyAlignment="1" applyProtection="1">
      <alignment horizontal="center" vertical="center" shrinkToFit="1"/>
    </xf>
    <xf numFmtId="0" fontId="51" fillId="6" borderId="145" xfId="4" applyFont="1" applyFill="1" applyBorder="1" applyAlignment="1" applyProtection="1">
      <alignment horizontal="center" vertical="center" shrinkToFit="1"/>
    </xf>
    <xf numFmtId="12" fontId="57" fillId="10" borderId="2" xfId="0" applyNumberFormat="1" applyFont="1" applyFill="1" applyBorder="1" applyAlignment="1" applyProtection="1">
      <alignment horizontal="center" vertical="center" wrapText="1"/>
    </xf>
    <xf numFmtId="38" fontId="57" fillId="10" borderId="106" xfId="1" applyFont="1" applyFill="1" applyBorder="1" applyAlignment="1" applyProtection="1">
      <alignment vertical="center" wrapText="1"/>
    </xf>
    <xf numFmtId="38" fontId="57" fillId="10" borderId="9" xfId="1" applyFont="1" applyFill="1" applyBorder="1" applyAlignment="1" applyProtection="1">
      <alignment vertical="center" wrapText="1"/>
    </xf>
    <xf numFmtId="178" fontId="53" fillId="10" borderId="10" xfId="4" applyNumberFormat="1" applyFill="1" applyBorder="1" applyAlignment="1" applyProtection="1">
      <alignment horizontal="right" vertical="center" wrapText="1"/>
    </xf>
    <xf numFmtId="0" fontId="27" fillId="10" borderId="78" xfId="4" applyFont="1" applyFill="1" applyBorder="1" applyAlignment="1" applyProtection="1">
      <alignment horizontal="left" vertical="center" wrapText="1"/>
    </xf>
    <xf numFmtId="0" fontId="57" fillId="10" borderId="140" xfId="0" applyFont="1" applyFill="1" applyBorder="1" applyAlignment="1" applyProtection="1">
      <alignment horizontal="center" vertical="center" shrinkToFit="1"/>
    </xf>
    <xf numFmtId="0" fontId="103" fillId="14" borderId="146" xfId="4" applyFont="1" applyFill="1" applyBorder="1" applyAlignment="1" applyProtection="1">
      <alignment horizontal="center" vertical="center" wrapText="1"/>
    </xf>
    <xf numFmtId="0" fontId="41" fillId="0" borderId="0" xfId="4" applyFont="1" applyFill="1" applyBorder="1" applyAlignment="1" applyProtection="1">
      <alignment horizontal="center" vertical="center" wrapText="1"/>
    </xf>
    <xf numFmtId="0" fontId="31" fillId="0" borderId="0" xfId="4" applyFont="1" applyFill="1" applyBorder="1" applyAlignment="1" applyProtection="1">
      <alignment horizontal="left" vertical="center" wrapText="1"/>
    </xf>
    <xf numFmtId="0" fontId="89" fillId="0" borderId="0" xfId="4" applyFont="1" applyFill="1" applyBorder="1" applyAlignment="1" applyProtection="1">
      <alignment vertical="top" wrapText="1"/>
    </xf>
    <xf numFmtId="0" fontId="40" fillId="0" borderId="5" xfId="4" applyFont="1" applyBorder="1" applyAlignment="1" applyProtection="1">
      <alignment horizontal="center" vertical="center" shrinkToFit="1"/>
      <protection locked="0"/>
    </xf>
    <xf numFmtId="178" fontId="53" fillId="0" borderId="78" xfId="4" applyNumberFormat="1" applyFill="1" applyBorder="1" applyAlignment="1" applyProtection="1">
      <alignment horizontal="right" vertical="center" wrapText="1"/>
      <protection locked="0"/>
    </xf>
    <xf numFmtId="178" fontId="53" fillId="0" borderId="89" xfId="4" applyNumberFormat="1" applyFill="1" applyBorder="1" applyAlignment="1" applyProtection="1">
      <alignment horizontal="right" vertical="center" wrapText="1"/>
      <protection locked="0"/>
    </xf>
    <xf numFmtId="49" fontId="40" fillId="0" borderId="10" xfId="4" applyNumberFormat="1" applyFont="1" applyBorder="1" applyAlignment="1" applyProtection="1">
      <alignment horizontal="center" vertical="center" wrapText="1"/>
      <protection locked="0"/>
    </xf>
    <xf numFmtId="0" fontId="36" fillId="0" borderId="78" xfId="4" applyFont="1" applyFill="1" applyBorder="1" applyAlignment="1" applyProtection="1">
      <alignment horizontal="left" vertical="center" wrapText="1"/>
      <protection locked="0"/>
    </xf>
    <xf numFmtId="0" fontId="36" fillId="0" borderId="79" xfId="4" applyFont="1" applyFill="1" applyBorder="1" applyAlignment="1" applyProtection="1">
      <alignment horizontal="center" vertical="center" wrapText="1"/>
      <protection locked="0"/>
    </xf>
    <xf numFmtId="0" fontId="36" fillId="0" borderId="89" xfId="4" applyFont="1" applyFill="1" applyBorder="1" applyAlignment="1" applyProtection="1">
      <alignment horizontal="center" vertical="center" wrapText="1"/>
      <protection locked="0"/>
    </xf>
    <xf numFmtId="0" fontId="57" fillId="0" borderId="140" xfId="0" applyFont="1" applyBorder="1" applyAlignment="1" applyProtection="1">
      <alignment horizontal="center" vertical="center" shrinkToFit="1"/>
      <protection locked="0"/>
    </xf>
    <xf numFmtId="0" fontId="63" fillId="0" borderId="0" xfId="0" applyFont="1" applyBorder="1" applyAlignment="1" applyProtection="1">
      <alignment shrinkToFit="1"/>
    </xf>
    <xf numFmtId="0" fontId="76" fillId="0" borderId="0" xfId="0" applyFont="1" applyBorder="1" applyAlignment="1" applyProtection="1">
      <alignment shrinkToFit="1"/>
    </xf>
    <xf numFmtId="0" fontId="63" fillId="0" borderId="19" xfId="0" applyFont="1" applyBorder="1" applyAlignment="1" applyProtection="1">
      <alignment shrinkToFit="1"/>
    </xf>
    <xf numFmtId="0" fontId="58" fillId="0" borderId="0" xfId="0" applyFont="1" applyBorder="1" applyAlignment="1" applyProtection="1">
      <alignment vertical="center" shrinkToFit="1"/>
    </xf>
    <xf numFmtId="0" fontId="73" fillId="0" borderId="0" xfId="0" applyFont="1" applyBorder="1" applyAlignment="1" applyProtection="1">
      <alignment vertical="center" shrinkToFit="1"/>
    </xf>
    <xf numFmtId="0" fontId="65" fillId="0" borderId="19" xfId="0" applyFont="1" applyBorder="1" applyAlignment="1" applyProtection="1">
      <alignment shrinkToFit="1"/>
    </xf>
    <xf numFmtId="0" fontId="58" fillId="0" borderId="0" xfId="0" applyFont="1" applyBorder="1" applyAlignment="1" applyProtection="1">
      <alignment horizontal="center" vertical="center" shrinkToFit="1"/>
    </xf>
    <xf numFmtId="0" fontId="0" fillId="0" borderId="0" xfId="0" applyBorder="1" applyAlignment="1" applyProtection="1">
      <alignment horizontal="center" shrinkToFit="1"/>
    </xf>
    <xf numFmtId="0" fontId="72" fillId="0" borderId="0" xfId="0" applyFont="1" applyBorder="1" applyAlignment="1" applyProtection="1">
      <alignment horizontal="center" vertical="center" shrinkToFit="1"/>
    </xf>
    <xf numFmtId="0" fontId="72" fillId="0" borderId="0" xfId="0" applyFont="1" applyBorder="1" applyAlignment="1" applyProtection="1">
      <alignment vertical="center" shrinkToFit="1"/>
    </xf>
    <xf numFmtId="0" fontId="72" fillId="0" borderId="0" xfId="0" applyFont="1" applyBorder="1" applyAlignment="1" applyProtection="1">
      <alignment shrinkToFit="1"/>
    </xf>
    <xf numFmtId="38" fontId="76" fillId="0" borderId="0" xfId="1" applyFont="1" applyFill="1" applyBorder="1" applyAlignment="1" applyProtection="1">
      <alignment shrinkToFit="1"/>
    </xf>
    <xf numFmtId="0" fontId="61" fillId="0" borderId="0" xfId="0" applyFont="1" applyBorder="1" applyAlignment="1" applyProtection="1">
      <alignment vertical="top" wrapText="1"/>
    </xf>
    <xf numFmtId="0" fontId="32" fillId="0" borderId="7" xfId="4" applyFont="1" applyFill="1" applyBorder="1" applyAlignment="1" applyProtection="1">
      <alignment horizontal="left" vertical="center" wrapText="1"/>
    </xf>
    <xf numFmtId="0" fontId="32" fillId="0" borderId="0" xfId="4" applyFont="1" applyFill="1" applyBorder="1" applyAlignment="1" applyProtection="1">
      <alignment horizontal="left" vertical="center" wrapText="1"/>
    </xf>
    <xf numFmtId="0" fontId="76" fillId="0" borderId="0" xfId="0" applyFont="1" applyFill="1" applyBorder="1" applyProtection="1"/>
    <xf numFmtId="0" fontId="67" fillId="0" borderId="61" xfId="0" applyFont="1" applyFill="1" applyBorder="1" applyAlignment="1" applyProtection="1">
      <alignment vertical="top" wrapText="1"/>
    </xf>
    <xf numFmtId="0" fontId="89" fillId="0" borderId="4" xfId="4" applyFont="1" applyFill="1" applyBorder="1" applyAlignment="1" applyProtection="1">
      <alignment horizontal="left" vertical="top" wrapText="1"/>
      <protection locked="0"/>
    </xf>
    <xf numFmtId="0" fontId="89" fillId="0" borderId="4" xfId="4" applyFont="1" applyBorder="1" applyAlignment="1" applyProtection="1">
      <alignment horizontal="left" vertical="top" wrapText="1" shrinkToFit="1"/>
      <protection locked="0"/>
    </xf>
    <xf numFmtId="0" fontId="89" fillId="0" borderId="2" xfId="4" applyFont="1" applyFill="1" applyBorder="1" applyAlignment="1" applyProtection="1">
      <alignment vertical="top" wrapText="1"/>
      <protection locked="0"/>
    </xf>
    <xf numFmtId="0" fontId="89" fillId="0" borderId="11" xfId="4" applyFont="1" applyFill="1" applyBorder="1" applyAlignment="1" applyProtection="1">
      <alignment vertical="top" wrapText="1"/>
      <protection locked="0"/>
    </xf>
    <xf numFmtId="0" fontId="89" fillId="0" borderId="2" xfId="4" applyFont="1" applyBorder="1" applyAlignment="1" applyProtection="1">
      <alignment horizontal="left" vertical="top" wrapText="1"/>
      <protection locked="0"/>
    </xf>
    <xf numFmtId="0" fontId="59" fillId="0" borderId="16" xfId="0" applyFont="1" applyFill="1" applyBorder="1" applyAlignment="1" applyProtection="1">
      <alignment vertical="center" shrinkToFit="1"/>
    </xf>
    <xf numFmtId="0" fontId="89" fillId="0" borderId="4" xfId="4" applyFont="1" applyFill="1" applyBorder="1" applyAlignment="1" applyProtection="1">
      <alignment horizontal="left" vertical="top" wrapText="1"/>
      <protection locked="0"/>
    </xf>
    <xf numFmtId="0" fontId="89" fillId="0" borderId="11" xfId="4" applyFont="1" applyFill="1" applyBorder="1" applyAlignment="1" applyProtection="1">
      <alignment horizontal="left" vertical="top" wrapText="1"/>
    </xf>
    <xf numFmtId="0" fontId="51" fillId="6" borderId="151" xfId="4" applyFont="1" applyFill="1" applyBorder="1" applyAlignment="1" applyProtection="1">
      <alignment horizontal="center" vertical="center" shrinkToFit="1"/>
    </xf>
    <xf numFmtId="178" fontId="48" fillId="0" borderId="152" xfId="4" applyNumberFormat="1" applyFont="1" applyFill="1" applyBorder="1" applyAlignment="1" applyProtection="1">
      <alignment horizontal="right" vertical="center" wrapText="1"/>
      <protection locked="0"/>
    </xf>
    <xf numFmtId="178" fontId="48" fillId="0" borderId="107" xfId="4" applyNumberFormat="1" applyFont="1" applyFill="1" applyBorder="1" applyAlignment="1" applyProtection="1">
      <alignment horizontal="right" vertical="center" wrapText="1"/>
      <protection locked="0"/>
    </xf>
    <xf numFmtId="178" fontId="53" fillId="0" borderId="109" xfId="4" applyNumberFormat="1" applyFill="1" applyBorder="1" applyAlignment="1" applyProtection="1">
      <alignment horizontal="right" vertical="center" wrapText="1"/>
      <protection locked="0"/>
    </xf>
    <xf numFmtId="0" fontId="57" fillId="0" borderId="155" xfId="0" applyFont="1" applyFill="1" applyBorder="1" applyAlignment="1" applyProtection="1">
      <alignment horizontal="center" vertical="center" wrapText="1" shrinkToFit="1"/>
      <protection locked="0"/>
    </xf>
    <xf numFmtId="0" fontId="30" fillId="10" borderId="108" xfId="4" applyFont="1" applyFill="1" applyBorder="1" applyAlignment="1" applyProtection="1">
      <alignment horizontal="center" vertical="center" wrapText="1"/>
    </xf>
    <xf numFmtId="0" fontId="57" fillId="0" borderId="108" xfId="0" applyFont="1" applyFill="1" applyBorder="1" applyAlignment="1" applyProtection="1">
      <alignment vertical="center" wrapText="1" shrinkToFit="1"/>
      <protection locked="0"/>
    </xf>
    <xf numFmtId="0" fontId="57" fillId="0" borderId="156" xfId="0" applyFont="1" applyFill="1" applyBorder="1" applyAlignment="1" applyProtection="1">
      <alignment vertical="center" wrapText="1" shrinkToFit="1"/>
      <protection locked="0"/>
    </xf>
    <xf numFmtId="12" fontId="57" fillId="10" borderId="108" xfId="0" applyNumberFormat="1" applyFont="1" applyFill="1" applyBorder="1" applyAlignment="1" applyProtection="1">
      <alignment horizontal="center" vertical="center" wrapText="1"/>
    </xf>
    <xf numFmtId="38" fontId="57" fillId="0" borderId="156" xfId="1" applyFont="1" applyFill="1" applyBorder="1" applyAlignment="1" applyProtection="1">
      <alignment vertical="center" wrapText="1"/>
      <protection locked="0"/>
    </xf>
    <xf numFmtId="38" fontId="57" fillId="0" borderId="109" xfId="1" applyFont="1" applyFill="1" applyBorder="1" applyAlignment="1" applyProtection="1">
      <alignment vertical="center" wrapText="1"/>
      <protection locked="0"/>
    </xf>
    <xf numFmtId="38" fontId="0" fillId="0" borderId="0" xfId="1" applyFont="1" applyFill="1" applyProtection="1"/>
    <xf numFmtId="38" fontId="0" fillId="0" borderId="0" xfId="1" applyFont="1" applyFill="1" applyBorder="1" applyProtection="1"/>
    <xf numFmtId="38" fontId="0" fillId="0" borderId="0" xfId="1" applyFont="1" applyFill="1" applyBorder="1" applyAlignment="1" applyProtection="1">
      <alignment shrinkToFit="1"/>
    </xf>
    <xf numFmtId="38" fontId="0" fillId="20" borderId="162" xfId="1" applyFont="1" applyFill="1" applyBorder="1" applyAlignment="1" applyProtection="1">
      <alignment vertical="center" shrinkToFit="1"/>
    </xf>
    <xf numFmtId="38" fontId="116" fillId="20" borderId="26" xfId="1" applyFont="1" applyFill="1" applyBorder="1" applyAlignment="1" applyProtection="1">
      <alignment horizontal="center" vertical="center" shrinkToFit="1"/>
    </xf>
    <xf numFmtId="38" fontId="116" fillId="20" borderId="163" xfId="1" applyFont="1" applyFill="1" applyBorder="1" applyAlignment="1" applyProtection="1">
      <alignment horizontal="center" vertical="center" shrinkToFit="1"/>
    </xf>
    <xf numFmtId="38" fontId="116" fillId="20" borderId="111" xfId="1" applyFont="1" applyFill="1" applyBorder="1" applyAlignment="1" applyProtection="1">
      <alignment horizontal="center" vertical="center" shrinkToFit="1"/>
    </xf>
    <xf numFmtId="38" fontId="116" fillId="20" borderId="20" xfId="1" applyFont="1" applyFill="1" applyBorder="1" applyAlignment="1" applyProtection="1">
      <alignment horizontal="center" vertical="center" shrinkToFit="1"/>
    </xf>
    <xf numFmtId="38" fontId="0" fillId="0" borderId="169" xfId="1" applyFont="1" applyFill="1" applyBorder="1" applyAlignment="1" applyProtection="1">
      <alignment shrinkToFit="1"/>
    </xf>
    <xf numFmtId="38" fontId="0" fillId="20" borderId="170" xfId="1" applyFont="1" applyFill="1" applyBorder="1" applyAlignment="1" applyProtection="1">
      <alignment vertical="center" shrinkToFit="1"/>
    </xf>
    <xf numFmtId="38" fontId="0" fillId="0" borderId="179" xfId="1" applyFont="1" applyFill="1" applyBorder="1" applyAlignment="1" applyProtection="1">
      <alignment shrinkToFit="1"/>
    </xf>
    <xf numFmtId="38" fontId="0" fillId="20" borderId="180" xfId="1" applyFont="1" applyFill="1" applyBorder="1" applyAlignment="1" applyProtection="1">
      <alignment vertical="center" shrinkToFit="1"/>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Alignment="1" applyProtection="1">
      <alignment wrapText="1"/>
    </xf>
    <xf numFmtId="0" fontId="0" fillId="0" borderId="0" xfId="0" applyBorder="1" applyAlignment="1" applyProtection="1">
      <alignment horizontal="center" wrapText="1"/>
    </xf>
    <xf numFmtId="0" fontId="117" fillId="0" borderId="0" xfId="0" applyFont="1" applyBorder="1" applyAlignment="1" applyProtection="1">
      <alignment horizontal="center"/>
    </xf>
    <xf numFmtId="0" fontId="117" fillId="20" borderId="0" xfId="0" applyFont="1" applyFill="1" applyBorder="1" applyAlignment="1" applyProtection="1">
      <alignment horizontal="center" vertical="center"/>
    </xf>
    <xf numFmtId="0" fontId="0" fillId="0" borderId="0" xfId="0" applyAlignment="1" applyProtection="1">
      <alignment horizontal="center" shrinkToFit="1"/>
    </xf>
    <xf numFmtId="0" fontId="0" fillId="20" borderId="2" xfId="0" applyFill="1" applyBorder="1" applyAlignment="1" applyProtection="1">
      <alignment horizontal="center" vertical="center" shrinkToFit="1"/>
    </xf>
    <xf numFmtId="0" fontId="0" fillId="20" borderId="15" xfId="0" applyFill="1" applyBorder="1" applyAlignment="1" applyProtection="1">
      <alignment horizontal="center" vertical="center" shrinkToFit="1"/>
    </xf>
    <xf numFmtId="0" fontId="0" fillId="20" borderId="17" xfId="0" applyFill="1" applyBorder="1" applyAlignment="1" applyProtection="1">
      <alignment horizontal="center" vertical="center" shrinkToFit="1"/>
    </xf>
    <xf numFmtId="0" fontId="0" fillId="20" borderId="164" xfId="0" applyFill="1" applyBorder="1" applyAlignment="1" applyProtection="1">
      <alignment horizontal="center" vertical="center" shrinkToFit="1"/>
    </xf>
    <xf numFmtId="0" fontId="0" fillId="20" borderId="165" xfId="0" applyFill="1" applyBorder="1" applyAlignment="1" applyProtection="1">
      <alignment vertical="center" shrinkToFit="1"/>
    </xf>
    <xf numFmtId="0" fontId="0" fillId="20" borderId="166" xfId="0" applyFill="1" applyBorder="1" applyAlignment="1" applyProtection="1">
      <alignment vertical="center" shrinkToFit="1"/>
    </xf>
    <xf numFmtId="0" fontId="0" fillId="20" borderId="167" xfId="0" applyFill="1" applyBorder="1" applyAlignment="1" applyProtection="1">
      <alignment vertical="center" shrinkToFit="1"/>
    </xf>
    <xf numFmtId="12" fontId="0" fillId="20" borderId="166" xfId="0" applyNumberFormat="1" applyFill="1" applyBorder="1" applyAlignment="1" applyProtection="1">
      <alignment horizontal="center" vertical="center" shrinkToFit="1"/>
    </xf>
    <xf numFmtId="38" fontId="0" fillId="20" borderId="168" xfId="1" applyFont="1" applyFill="1" applyBorder="1" applyAlignment="1" applyProtection="1">
      <alignment vertical="center" shrinkToFit="1"/>
    </xf>
    <xf numFmtId="38" fontId="0" fillId="20" borderId="165" xfId="1" applyFont="1" applyFill="1" applyBorder="1" applyAlignment="1" applyProtection="1">
      <alignment vertical="center" shrinkToFit="1"/>
    </xf>
    <xf numFmtId="38" fontId="0" fillId="20" borderId="171" xfId="1" applyFont="1" applyFill="1" applyBorder="1" applyAlignment="1" applyProtection="1">
      <alignment vertical="center" shrinkToFit="1"/>
    </xf>
    <xf numFmtId="38" fontId="0" fillId="20" borderId="172" xfId="1" applyFont="1" applyFill="1" applyBorder="1" applyAlignment="1" applyProtection="1">
      <alignment vertical="center" shrinkToFit="1"/>
    </xf>
    <xf numFmtId="38" fontId="0" fillId="20" borderId="173" xfId="1" applyFont="1" applyFill="1" applyBorder="1" applyAlignment="1" applyProtection="1">
      <alignment vertical="center" shrinkToFit="1"/>
    </xf>
    <xf numFmtId="38" fontId="0" fillId="20" borderId="174" xfId="1" applyFont="1" applyFill="1" applyBorder="1" applyAlignment="1" applyProtection="1">
      <alignment vertical="center" shrinkToFit="1"/>
    </xf>
    <xf numFmtId="0" fontId="0" fillId="20" borderId="157" xfId="0" applyFill="1" applyBorder="1" applyAlignment="1" applyProtection="1">
      <alignment vertical="center" shrinkToFit="1"/>
    </xf>
    <xf numFmtId="0" fontId="0" fillId="20" borderId="47" xfId="0" applyFill="1" applyBorder="1" applyAlignment="1" applyProtection="1">
      <alignment horizontal="center" vertical="center" shrinkToFit="1"/>
    </xf>
    <xf numFmtId="0" fontId="0" fillId="20" borderId="80" xfId="0" applyFill="1" applyBorder="1" applyAlignment="1" applyProtection="1">
      <alignment vertical="center" shrinkToFit="1"/>
    </xf>
    <xf numFmtId="12" fontId="0" fillId="20" borderId="157" xfId="0" applyNumberFormat="1" applyFill="1" applyBorder="1" applyAlignment="1" applyProtection="1">
      <alignment horizontal="center" vertical="center" shrinkToFit="1"/>
    </xf>
    <xf numFmtId="38" fontId="0" fillId="20" borderId="80" xfId="1" applyFont="1" applyFill="1" applyBorder="1" applyAlignment="1" applyProtection="1">
      <alignment vertical="center" shrinkToFit="1"/>
    </xf>
    <xf numFmtId="38" fontId="0" fillId="20" borderId="157" xfId="1" applyFont="1" applyFill="1" applyBorder="1" applyAlignment="1" applyProtection="1">
      <alignment vertical="center" shrinkToFit="1"/>
    </xf>
    <xf numFmtId="38" fontId="0" fillId="20" borderId="159" xfId="1" applyFont="1" applyFill="1" applyBorder="1" applyAlignment="1" applyProtection="1">
      <alignment vertical="center" shrinkToFit="1"/>
    </xf>
    <xf numFmtId="38" fontId="0" fillId="20" borderId="160" xfId="1" applyFont="1" applyFill="1" applyBorder="1" applyAlignment="1" applyProtection="1">
      <alignment vertical="center" shrinkToFit="1"/>
    </xf>
    <xf numFmtId="38" fontId="0" fillId="20" borderId="161" xfId="1" applyFont="1" applyFill="1" applyBorder="1" applyAlignment="1" applyProtection="1">
      <alignment vertical="center" shrinkToFit="1"/>
    </xf>
    <xf numFmtId="38" fontId="0" fillId="20" borderId="175" xfId="1" applyFont="1" applyFill="1" applyBorder="1" applyAlignment="1" applyProtection="1">
      <alignment vertical="center" shrinkToFit="1"/>
    </xf>
    <xf numFmtId="12" fontId="0" fillId="20" borderId="158" xfId="0" applyNumberFormat="1" applyFill="1" applyBorder="1" applyAlignment="1" applyProtection="1">
      <alignment horizontal="center" vertical="center" shrinkToFit="1"/>
    </xf>
    <xf numFmtId="0" fontId="0" fillId="20" borderId="176" xfId="0" applyFill="1" applyBorder="1" applyAlignment="1" applyProtection="1">
      <alignment horizontal="center" vertical="center" shrinkToFit="1"/>
    </xf>
    <xf numFmtId="0" fontId="0" fillId="20" borderId="177" xfId="0" applyFill="1" applyBorder="1" applyAlignment="1" applyProtection="1">
      <alignment vertical="center" shrinkToFit="1"/>
    </xf>
    <xf numFmtId="0" fontId="0" fillId="20" borderId="178" xfId="0" applyFill="1" applyBorder="1" applyAlignment="1" applyProtection="1">
      <alignment vertical="center" shrinkToFit="1"/>
    </xf>
    <xf numFmtId="12" fontId="0" fillId="20" borderId="177" xfId="0" applyNumberFormat="1" applyFill="1" applyBorder="1" applyAlignment="1" applyProtection="1">
      <alignment horizontal="center" vertical="center" shrinkToFit="1"/>
    </xf>
    <xf numFmtId="38" fontId="0" fillId="20" borderId="178" xfId="1" applyFont="1" applyFill="1" applyBorder="1" applyAlignment="1" applyProtection="1">
      <alignment vertical="center" shrinkToFit="1"/>
    </xf>
    <xf numFmtId="38" fontId="0" fillId="20" borderId="177" xfId="1" applyFont="1" applyFill="1" applyBorder="1" applyAlignment="1" applyProtection="1">
      <alignment vertical="center" shrinkToFit="1"/>
    </xf>
    <xf numFmtId="38" fontId="0" fillId="20" borderId="181" xfId="1" applyFont="1" applyFill="1" applyBorder="1" applyAlignment="1" applyProtection="1">
      <alignment vertical="center" shrinkToFit="1"/>
    </xf>
    <xf numFmtId="38" fontId="0" fillId="20" borderId="182" xfId="1" applyFont="1" applyFill="1" applyBorder="1" applyAlignment="1" applyProtection="1">
      <alignment vertical="center" shrinkToFit="1"/>
    </xf>
    <xf numFmtId="38" fontId="0" fillId="20" borderId="183" xfId="1" applyFont="1" applyFill="1" applyBorder="1" applyAlignment="1" applyProtection="1">
      <alignment vertical="center" shrinkToFit="1"/>
    </xf>
    <xf numFmtId="38" fontId="0" fillId="20" borderId="109" xfId="1" applyFont="1" applyFill="1" applyBorder="1" applyAlignment="1" applyProtection="1">
      <alignment vertical="center" shrinkToFit="1"/>
    </xf>
    <xf numFmtId="0" fontId="0" fillId="0" borderId="0" xfId="0" applyAlignment="1" applyProtection="1">
      <alignment horizontal="left" vertical="center" wrapText="1"/>
    </xf>
    <xf numFmtId="0" fontId="0" fillId="20" borderId="15" xfId="0" applyFill="1" applyBorder="1" applyAlignment="1" applyProtection="1">
      <alignment vertical="center" shrinkToFit="1"/>
    </xf>
    <xf numFmtId="0" fontId="0" fillId="20" borderId="16" xfId="0" applyFill="1" applyBorder="1" applyAlignment="1" applyProtection="1">
      <alignment vertical="center" shrinkToFit="1"/>
    </xf>
    <xf numFmtId="0" fontId="0" fillId="20" borderId="5" xfId="0" applyFill="1" applyBorder="1" applyAlignment="1" applyProtection="1">
      <alignment horizontal="centerContinuous" vertical="center" shrinkToFit="1"/>
    </xf>
    <xf numFmtId="0" fontId="0" fillId="20" borderId="9" xfId="0" applyFill="1" applyBorder="1" applyAlignment="1" applyProtection="1">
      <alignment horizontal="centerContinuous" vertical="center" shrinkToFit="1"/>
    </xf>
    <xf numFmtId="0" fontId="0" fillId="20" borderId="10" xfId="0" applyFill="1" applyBorder="1" applyAlignment="1" applyProtection="1">
      <alignment horizontal="centerContinuous" vertical="center" shrinkToFit="1"/>
    </xf>
    <xf numFmtId="38" fontId="116" fillId="20" borderId="75" xfId="1" applyFont="1" applyFill="1" applyBorder="1" applyAlignment="1" applyProtection="1">
      <alignment horizontal="centerContinuous" vertical="center" shrinkToFit="1"/>
    </xf>
    <xf numFmtId="38" fontId="116" fillId="20" borderId="76" xfId="1" applyFont="1" applyFill="1" applyBorder="1" applyAlignment="1" applyProtection="1">
      <alignment horizontal="centerContinuous" vertical="center" shrinkToFit="1"/>
    </xf>
    <xf numFmtId="38" fontId="116" fillId="20" borderId="77" xfId="1" applyFont="1" applyFill="1" applyBorder="1" applyAlignment="1" applyProtection="1">
      <alignment horizontal="centerContinuous" vertical="center" shrinkToFit="1"/>
    </xf>
    <xf numFmtId="0" fontId="89" fillId="0" borderId="4" xfId="4" applyFont="1" applyFill="1" applyBorder="1" applyAlignment="1" applyProtection="1">
      <alignment horizontal="left" vertical="top" wrapText="1"/>
      <protection locked="0"/>
    </xf>
    <xf numFmtId="0" fontId="89" fillId="0" borderId="2" xfId="4" applyFont="1" applyFill="1" applyBorder="1" applyAlignment="1" applyProtection="1">
      <alignment horizontal="left" vertical="top" wrapText="1"/>
      <protection locked="0"/>
    </xf>
    <xf numFmtId="0" fontId="86" fillId="15" borderId="2" xfId="4" applyFont="1" applyFill="1" applyBorder="1" applyAlignment="1" applyProtection="1">
      <alignment vertical="center" wrapText="1"/>
    </xf>
    <xf numFmtId="0" fontId="53" fillId="18" borderId="10" xfId="4" applyFill="1" applyBorder="1" applyAlignment="1" applyProtection="1">
      <alignment horizontal="left" vertical="center" wrapText="1"/>
    </xf>
    <xf numFmtId="0" fontId="61" fillId="0" borderId="24" xfId="0" applyFont="1" applyBorder="1" applyAlignment="1" applyProtection="1">
      <alignment vertical="top" wrapText="1"/>
    </xf>
    <xf numFmtId="0" fontId="46" fillId="3" borderId="3" xfId="4" applyFont="1" applyFill="1" applyBorder="1" applyAlignment="1" applyProtection="1">
      <alignment horizontal="center" vertical="center" shrinkToFit="1"/>
    </xf>
    <xf numFmtId="0" fontId="46" fillId="3" borderId="2" xfId="4" applyFont="1" applyFill="1" applyBorder="1" applyAlignment="1" applyProtection="1">
      <alignment horizontal="center" vertical="center" shrinkToFit="1"/>
    </xf>
    <xf numFmtId="0" fontId="46" fillId="3" borderId="25" xfId="4" applyFont="1" applyFill="1" applyBorder="1" applyAlignment="1" applyProtection="1">
      <alignment horizontal="center" vertical="center" shrinkToFit="1"/>
    </xf>
    <xf numFmtId="0" fontId="22" fillId="3" borderId="25" xfId="4" applyFont="1" applyFill="1" applyBorder="1" applyAlignment="1" applyProtection="1">
      <alignment horizontal="center" vertical="center" wrapText="1"/>
    </xf>
    <xf numFmtId="38" fontId="57" fillId="10" borderId="105" xfId="1" applyFont="1" applyFill="1" applyBorder="1" applyAlignment="1" applyProtection="1">
      <alignment vertical="center" wrapText="1"/>
    </xf>
    <xf numFmtId="0" fontId="71" fillId="0" borderId="5" xfId="0" applyFont="1" applyFill="1" applyBorder="1" applyAlignment="1" applyProtection="1">
      <alignment horizontal="center" vertical="center"/>
      <protection locked="0"/>
    </xf>
    <xf numFmtId="178" fontId="48" fillId="0" borderId="2" xfId="4" applyNumberFormat="1" applyFont="1" applyFill="1" applyBorder="1" applyAlignment="1" applyProtection="1">
      <alignment horizontal="right" vertical="center" wrapText="1"/>
      <protection locked="0"/>
    </xf>
    <xf numFmtId="178" fontId="53" fillId="0" borderId="2" xfId="4" applyNumberFormat="1" applyFill="1" applyBorder="1" applyAlignment="1" applyProtection="1">
      <alignment horizontal="right" vertical="center" wrapText="1"/>
      <protection locked="0"/>
    </xf>
    <xf numFmtId="178" fontId="53" fillId="10" borderId="106" xfId="4" applyNumberFormat="1" applyFill="1" applyBorder="1" applyAlignment="1" applyProtection="1">
      <alignment horizontal="right" vertical="center" wrapText="1"/>
    </xf>
    <xf numFmtId="178" fontId="53" fillId="10" borderId="9" xfId="4" applyNumberFormat="1" applyFill="1" applyBorder="1" applyAlignment="1" applyProtection="1">
      <alignment horizontal="right" vertical="center" wrapText="1"/>
    </xf>
    <xf numFmtId="0" fontId="53" fillId="0" borderId="10" xfId="4" applyFill="1" applyBorder="1" applyAlignment="1" applyProtection="1">
      <alignment horizontal="center" vertical="center" wrapText="1"/>
      <protection locked="0"/>
    </xf>
    <xf numFmtId="178" fontId="53" fillId="10" borderId="5" xfId="4" applyNumberFormat="1" applyFill="1" applyBorder="1" applyAlignment="1" applyProtection="1">
      <alignment horizontal="right" vertical="center" wrapText="1"/>
    </xf>
    <xf numFmtId="0" fontId="32" fillId="0" borderId="89" xfId="4" applyFont="1" applyFill="1" applyBorder="1" applyAlignment="1" applyProtection="1">
      <alignment horizontal="left" vertical="top" wrapText="1"/>
      <protection locked="0"/>
    </xf>
    <xf numFmtId="0" fontId="38" fillId="0" borderId="89" xfId="4" applyFont="1" applyFill="1" applyBorder="1" applyAlignment="1" applyProtection="1">
      <alignment horizontal="left" vertical="top" wrapText="1"/>
      <protection locked="0"/>
    </xf>
    <xf numFmtId="0" fontId="37" fillId="0" borderId="2" xfId="4" applyFont="1" applyBorder="1" applyAlignment="1" applyProtection="1">
      <alignment horizontal="left" vertical="top" wrapText="1"/>
      <protection locked="0"/>
    </xf>
    <xf numFmtId="0" fontId="89" fillId="0" borderId="8" xfId="4" applyFont="1" applyFill="1" applyBorder="1" applyAlignment="1" applyProtection="1">
      <alignment horizontal="left" vertical="top" wrapText="1"/>
      <protection locked="0"/>
    </xf>
    <xf numFmtId="0" fontId="44" fillId="10" borderId="2" xfId="4" applyFont="1" applyFill="1" applyBorder="1" applyAlignment="1" applyProtection="1">
      <alignment horizontal="left" vertical="top" wrapText="1"/>
    </xf>
    <xf numFmtId="49" fontId="94" fillId="8" borderId="139" xfId="4" applyNumberFormat="1" applyFont="1" applyFill="1" applyBorder="1" applyAlignment="1" applyProtection="1">
      <alignment horizontal="left" vertical="center" shrinkToFit="1"/>
    </xf>
    <xf numFmtId="178" fontId="53" fillId="0" borderId="190" xfId="4" applyNumberFormat="1" applyFill="1" applyBorder="1" applyAlignment="1" applyProtection="1">
      <alignment horizontal="right" vertical="center" wrapText="1"/>
      <protection locked="0"/>
    </xf>
    <xf numFmtId="178" fontId="53" fillId="0" borderId="191" xfId="4" applyNumberFormat="1" applyFill="1" applyBorder="1" applyAlignment="1" applyProtection="1">
      <alignment horizontal="right" vertical="center" wrapText="1"/>
      <protection locked="0"/>
    </xf>
    <xf numFmtId="0" fontId="89" fillId="0" borderId="4" xfId="4" applyFont="1" applyFill="1" applyBorder="1" applyAlignment="1" applyProtection="1">
      <alignment horizontal="left" vertical="top" wrapText="1"/>
      <protection locked="0"/>
    </xf>
    <xf numFmtId="0" fontId="21" fillId="0" borderId="79" xfId="4" applyFont="1" applyFill="1" applyBorder="1" applyAlignment="1" applyProtection="1">
      <alignment horizontal="center" vertical="center" wrapText="1"/>
      <protection locked="0"/>
    </xf>
    <xf numFmtId="0" fontId="37" fillId="0" borderId="78" xfId="4" applyFont="1" applyFill="1" applyBorder="1" applyAlignment="1" applyProtection="1">
      <alignment horizontal="left" vertical="top" wrapText="1"/>
      <protection locked="0"/>
    </xf>
    <xf numFmtId="0" fontId="32" fillId="0" borderId="78" xfId="4" applyFont="1" applyFill="1" applyBorder="1" applyAlignment="1" applyProtection="1">
      <alignment horizontal="left" vertical="top" wrapText="1"/>
      <protection locked="0"/>
    </xf>
    <xf numFmtId="0" fontId="26" fillId="0" borderId="78" xfId="4" applyFont="1" applyFill="1" applyBorder="1" applyAlignment="1" applyProtection="1">
      <alignment horizontal="left" vertical="top" wrapText="1"/>
      <protection locked="0"/>
    </xf>
    <xf numFmtId="0" fontId="40" fillId="0" borderId="5" xfId="4" applyFont="1" applyBorder="1" applyAlignment="1" applyProtection="1">
      <alignment horizontal="left" vertical="top" wrapText="1"/>
      <protection locked="0"/>
    </xf>
    <xf numFmtId="0" fontId="57" fillId="0" borderId="4" xfId="0" applyFont="1" applyFill="1" applyBorder="1" applyAlignment="1" applyProtection="1">
      <alignment horizontal="center" vertical="top" shrinkToFit="1"/>
      <protection locked="0"/>
    </xf>
    <xf numFmtId="0" fontId="41" fillId="0" borderId="4" xfId="4" applyFont="1" applyFill="1" applyBorder="1" applyAlignment="1" applyProtection="1">
      <alignment horizontal="center" vertical="top" wrapText="1"/>
      <protection locked="0"/>
    </xf>
    <xf numFmtId="0" fontId="53" fillId="0" borderId="0" xfId="4" applyFill="1" applyBorder="1" applyAlignment="1" applyProtection="1">
      <alignment horizontal="right" vertical="top" wrapText="1"/>
      <protection locked="0"/>
    </xf>
    <xf numFmtId="0" fontId="46" fillId="10" borderId="4" xfId="4" applyFont="1" applyFill="1" applyBorder="1" applyAlignment="1" applyProtection="1">
      <alignment horizontal="left" vertical="top" wrapText="1"/>
    </xf>
    <xf numFmtId="0" fontId="57" fillId="10" borderId="35" xfId="0" applyFont="1" applyFill="1" applyBorder="1" applyAlignment="1" applyProtection="1">
      <alignment horizontal="center" vertical="top" shrinkToFit="1"/>
    </xf>
    <xf numFmtId="0" fontId="41" fillId="10" borderId="4" xfId="4" applyFont="1" applyFill="1" applyBorder="1" applyAlignment="1" applyProtection="1">
      <alignment horizontal="center" vertical="top" wrapText="1"/>
    </xf>
    <xf numFmtId="0" fontId="53" fillId="0" borderId="0" xfId="4" applyFill="1" applyBorder="1" applyAlignment="1" applyProtection="1">
      <alignment horizontal="right" vertical="top" wrapText="1"/>
    </xf>
    <xf numFmtId="0" fontId="46" fillId="10" borderId="4" xfId="4" applyFont="1" applyFill="1" applyBorder="1" applyAlignment="1" applyProtection="1">
      <alignment horizontal="center" vertical="top" wrapText="1"/>
    </xf>
    <xf numFmtId="0" fontId="40" fillId="0" borderId="11" xfId="4" applyFont="1" applyFill="1" applyBorder="1" applyAlignment="1" applyProtection="1">
      <alignment horizontal="center" vertical="top" wrapText="1"/>
    </xf>
    <xf numFmtId="0" fontId="53" fillId="0" borderId="11" xfId="4" applyFill="1" applyBorder="1" applyAlignment="1" applyProtection="1">
      <alignment horizontal="center" vertical="top" wrapText="1"/>
    </xf>
    <xf numFmtId="0" fontId="43" fillId="0" borderId="11" xfId="4" applyFont="1" applyFill="1" applyBorder="1" applyAlignment="1" applyProtection="1">
      <alignment horizontal="center" vertical="top" wrapText="1"/>
    </xf>
    <xf numFmtId="0" fontId="89" fillId="10" borderId="13" xfId="4" applyFont="1" applyFill="1" applyBorder="1" applyAlignment="1" applyProtection="1">
      <alignment horizontal="left" vertical="center" wrapText="1"/>
    </xf>
    <xf numFmtId="0" fontId="43" fillId="0" borderId="11" xfId="4" applyFont="1" applyFill="1" applyBorder="1" applyAlignment="1" applyProtection="1">
      <alignment horizontal="center" vertical="center" wrapText="1"/>
    </xf>
    <xf numFmtId="0" fontId="53" fillId="0" borderId="11" xfId="4" applyFill="1" applyBorder="1" applyAlignment="1" applyProtection="1">
      <alignment horizontal="center" vertical="center" wrapText="1"/>
    </xf>
    <xf numFmtId="0" fontId="40" fillId="0" borderId="11" xfId="4" applyFont="1" applyFill="1" applyBorder="1" applyAlignment="1" applyProtection="1">
      <alignment horizontal="center" vertical="center" wrapText="1"/>
    </xf>
    <xf numFmtId="0" fontId="43" fillId="0" borderId="0" xfId="4" applyFont="1" applyFill="1" applyBorder="1" applyAlignment="1" applyProtection="1">
      <alignment horizontal="center" vertical="center" shrinkToFit="1"/>
    </xf>
    <xf numFmtId="0" fontId="40" fillId="0" borderId="0" xfId="4" applyFont="1" applyFill="1" applyBorder="1" applyAlignment="1" applyProtection="1">
      <alignment horizontal="center" vertical="center" shrinkToFit="1"/>
    </xf>
    <xf numFmtId="0" fontId="89" fillId="0" borderId="2" xfId="4" applyFont="1" applyBorder="1" applyAlignment="1" applyProtection="1">
      <alignment horizontal="left" vertical="top" wrapText="1" shrinkToFit="1"/>
      <protection locked="0"/>
    </xf>
    <xf numFmtId="0" fontId="43" fillId="0" borderId="4" xfId="4" applyFont="1" applyFill="1" applyBorder="1" applyAlignment="1" applyProtection="1">
      <alignment horizontal="center" vertical="top" shrinkToFit="1"/>
    </xf>
    <xf numFmtId="0" fontId="40" fillId="0" borderId="4" xfId="4" applyFont="1" applyFill="1" applyBorder="1" applyAlignment="1" applyProtection="1">
      <alignment horizontal="center" vertical="top" shrinkToFit="1"/>
    </xf>
    <xf numFmtId="0" fontId="30" fillId="0" borderId="23" xfId="4" applyFont="1" applyFill="1" applyBorder="1" applyAlignment="1" applyProtection="1">
      <alignment horizontal="left" vertical="top" wrapText="1"/>
      <protection locked="0"/>
    </xf>
    <xf numFmtId="0" fontId="41" fillId="0" borderId="24" xfId="4" applyFont="1" applyFill="1" applyBorder="1" applyAlignment="1" applyProtection="1">
      <alignment horizontal="center" vertical="top" wrapText="1"/>
      <protection locked="0"/>
    </xf>
    <xf numFmtId="0" fontId="41" fillId="0" borderId="24" xfId="4" applyFont="1" applyFill="1" applyBorder="1" applyAlignment="1" applyProtection="1">
      <alignment horizontal="left" vertical="top" wrapText="1"/>
      <protection locked="0"/>
    </xf>
    <xf numFmtId="0" fontId="20" fillId="0" borderId="24" xfId="4" quotePrefix="1" applyFont="1" applyFill="1" applyBorder="1" applyAlignment="1" applyProtection="1">
      <alignment horizontal="center" vertical="top" wrapText="1"/>
      <protection locked="0"/>
    </xf>
    <xf numFmtId="0" fontId="46" fillId="0" borderId="8" xfId="4" applyFont="1" applyFill="1" applyBorder="1" applyAlignment="1" applyProtection="1">
      <alignment horizontal="left" vertical="top" wrapText="1"/>
    </xf>
    <xf numFmtId="0" fontId="41" fillId="0" borderId="24" xfId="4" applyFont="1" applyFill="1" applyBorder="1" applyAlignment="1" applyProtection="1">
      <alignment horizontal="center" vertical="top" wrapText="1"/>
    </xf>
    <xf numFmtId="0" fontId="53" fillId="0" borderId="24" xfId="4" applyFill="1" applyBorder="1" applyAlignment="1" applyProtection="1">
      <alignment horizontal="right" vertical="top" wrapText="1"/>
      <protection locked="0"/>
    </xf>
    <xf numFmtId="0" fontId="53" fillId="0" borderId="24" xfId="4" applyFill="1" applyBorder="1" applyAlignment="1" applyProtection="1">
      <alignment horizontal="right" vertical="top" wrapText="1"/>
    </xf>
    <xf numFmtId="0" fontId="46" fillId="0" borderId="23" xfId="4" applyFont="1" applyFill="1" applyBorder="1" applyAlignment="1" applyProtection="1">
      <alignment horizontal="left" vertical="center" wrapText="1"/>
    </xf>
    <xf numFmtId="0" fontId="57" fillId="0" borderId="24" xfId="0" applyFont="1" applyFill="1" applyBorder="1" applyAlignment="1" applyProtection="1">
      <alignment horizontal="center" vertical="center" shrinkToFit="1"/>
    </xf>
    <xf numFmtId="0" fontId="41" fillId="0" borderId="24" xfId="4" applyFont="1" applyFill="1" applyBorder="1" applyAlignment="1" applyProtection="1">
      <alignment horizontal="center" vertical="center" wrapText="1"/>
    </xf>
    <xf numFmtId="0" fontId="46" fillId="0" borderId="24" xfId="4" applyFont="1" applyFill="1" applyBorder="1" applyAlignment="1" applyProtection="1">
      <alignment horizontal="left" vertical="center" wrapText="1"/>
    </xf>
    <xf numFmtId="0" fontId="53" fillId="0" borderId="24" xfId="4" applyFill="1" applyBorder="1" applyAlignment="1" applyProtection="1">
      <alignment horizontal="right" vertical="center" wrapText="1"/>
    </xf>
    <xf numFmtId="0" fontId="46" fillId="0" borderId="24" xfId="4" applyFont="1" applyFill="1" applyBorder="1" applyAlignment="1" applyProtection="1">
      <alignment horizontal="center" vertical="center" wrapText="1"/>
    </xf>
    <xf numFmtId="0" fontId="41" fillId="0" borderId="24" xfId="4" applyFont="1" applyFill="1" applyBorder="1" applyAlignment="1" applyProtection="1">
      <alignment horizontal="center" vertical="center" wrapText="1"/>
      <protection locked="0"/>
    </xf>
    <xf numFmtId="0" fontId="30" fillId="0" borderId="11" xfId="4" applyFont="1" applyFill="1" applyBorder="1" applyAlignment="1" applyProtection="1">
      <alignment horizontal="center" vertical="top" shrinkToFit="1"/>
      <protection locked="0"/>
    </xf>
    <xf numFmtId="0" fontId="40" fillId="0" borderId="17" xfId="4" applyFont="1" applyFill="1" applyBorder="1" applyAlignment="1" applyProtection="1">
      <alignment horizontal="center" vertical="top" shrinkToFit="1"/>
    </xf>
    <xf numFmtId="0" fontId="29" fillId="0" borderId="24" xfId="4" applyFont="1" applyFill="1" applyBorder="1" applyAlignment="1" applyProtection="1">
      <alignment horizontal="center" vertical="top" wrapText="1"/>
      <protection locked="0"/>
    </xf>
    <xf numFmtId="178" fontId="53" fillId="0" borderId="134" xfId="4" applyNumberFormat="1" applyFill="1" applyBorder="1" applyAlignment="1" applyProtection="1">
      <alignment horizontal="right" vertical="center" wrapText="1"/>
      <protection locked="0"/>
    </xf>
    <xf numFmtId="178" fontId="53" fillId="0" borderId="111" xfId="4" applyNumberFormat="1" applyFill="1" applyBorder="1" applyAlignment="1" applyProtection="1">
      <alignment horizontal="right" vertical="center" wrapText="1"/>
      <protection locked="0"/>
    </xf>
    <xf numFmtId="178" fontId="53" fillId="0" borderId="20" xfId="4" applyNumberFormat="1" applyFill="1" applyBorder="1" applyAlignment="1" applyProtection="1">
      <alignment horizontal="right" vertical="center" wrapText="1"/>
      <protection locked="0"/>
    </xf>
    <xf numFmtId="178" fontId="53" fillId="0" borderId="135" xfId="4" applyNumberFormat="1" applyFill="1" applyBorder="1" applyAlignment="1" applyProtection="1">
      <alignment horizontal="right" vertical="center" wrapText="1"/>
      <protection locked="0"/>
    </xf>
    <xf numFmtId="178" fontId="53" fillId="0" borderId="107" xfId="4" applyNumberFormat="1" applyFill="1" applyBorder="1" applyAlignment="1" applyProtection="1">
      <alignment horizontal="right" vertical="center" wrapText="1"/>
      <protection locked="0"/>
    </xf>
    <xf numFmtId="178" fontId="53" fillId="0" borderId="182" xfId="4" applyNumberFormat="1" applyFill="1" applyBorder="1" applyAlignment="1" applyProtection="1">
      <alignment horizontal="right" vertical="center" wrapText="1"/>
      <protection locked="0"/>
    </xf>
    <xf numFmtId="178" fontId="53" fillId="0" borderId="183" xfId="4" applyNumberFormat="1" applyFill="1" applyBorder="1" applyAlignment="1" applyProtection="1">
      <alignment horizontal="right" vertical="center" wrapText="1"/>
      <protection locked="0"/>
    </xf>
    <xf numFmtId="49" fontId="96" fillId="0" borderId="4" xfId="4" applyNumberFormat="1" applyFont="1" applyFill="1" applyBorder="1" applyAlignment="1" applyProtection="1">
      <alignment horizontal="left" vertical="top" wrapText="1"/>
    </xf>
    <xf numFmtId="49" fontId="96" fillId="0" borderId="2" xfId="4" applyNumberFormat="1" applyFont="1" applyFill="1" applyBorder="1" applyAlignment="1" applyProtection="1">
      <alignment horizontal="left" vertical="top" wrapText="1"/>
    </xf>
    <xf numFmtId="0" fontId="89" fillId="0" borderId="4" xfId="4" applyFont="1" applyBorder="1" applyAlignment="1" applyProtection="1">
      <alignment horizontal="left" vertical="top" wrapText="1"/>
      <protection locked="0"/>
    </xf>
    <xf numFmtId="0" fontId="53" fillId="0" borderId="7" xfId="4" applyFill="1" applyBorder="1" applyAlignment="1" applyProtection="1">
      <alignment horizontal="center" vertical="center" wrapText="1"/>
      <protection locked="0"/>
    </xf>
    <xf numFmtId="0" fontId="45" fillId="0" borderId="0" xfId="4" applyFont="1" applyFill="1" applyBorder="1" applyAlignment="1" applyProtection="1">
      <alignment horizontal="right" vertical="center" wrapText="1"/>
      <protection locked="0"/>
    </xf>
    <xf numFmtId="0" fontId="44" fillId="0" borderId="0" xfId="4" applyFont="1" applyFill="1" applyBorder="1" applyAlignment="1" applyProtection="1">
      <alignment horizontal="right" vertical="center" wrapText="1"/>
      <protection locked="0"/>
    </xf>
    <xf numFmtId="0" fontId="53" fillId="0" borderId="14" xfId="4" applyFill="1" applyBorder="1" applyAlignment="1" applyProtection="1">
      <alignment horizontal="right" vertical="center" wrapText="1"/>
      <protection locked="0"/>
    </xf>
    <xf numFmtId="0" fontId="111" fillId="9" borderId="4" xfId="4" applyFont="1" applyFill="1" applyBorder="1" applyAlignment="1" applyProtection="1">
      <alignment vertical="top" wrapText="1"/>
    </xf>
    <xf numFmtId="0" fontId="89" fillId="10" borderId="2" xfId="4" applyFont="1" applyFill="1" applyBorder="1" applyAlignment="1" applyProtection="1">
      <alignment horizontal="left" vertical="top" wrapText="1"/>
    </xf>
    <xf numFmtId="0" fontId="46" fillId="0" borderId="24" xfId="4" applyFont="1" applyFill="1" applyBorder="1" applyAlignment="1" applyProtection="1">
      <alignment horizontal="center" vertical="top" wrapText="1"/>
    </xf>
    <xf numFmtId="0" fontId="53" fillId="0" borderId="169" xfId="4" applyFill="1" applyBorder="1" applyAlignment="1" applyProtection="1">
      <alignment horizontal="center" vertical="center" wrapText="1"/>
    </xf>
    <xf numFmtId="0" fontId="45" fillId="0" borderId="169" xfId="4" applyFont="1" applyFill="1" applyBorder="1" applyAlignment="1" applyProtection="1">
      <alignment horizontal="center" vertical="center" wrapText="1"/>
    </xf>
    <xf numFmtId="0" fontId="89" fillId="0" borderId="115" xfId="4" applyFont="1" applyFill="1" applyBorder="1" applyAlignment="1" applyProtection="1">
      <alignment horizontal="left" vertical="top" wrapText="1"/>
      <protection locked="0"/>
    </xf>
    <xf numFmtId="0" fontId="89" fillId="0" borderId="115" xfId="4" applyFont="1" applyFill="1" applyBorder="1" applyAlignment="1" applyProtection="1">
      <alignment vertical="top" wrapText="1"/>
      <protection locked="0"/>
    </xf>
    <xf numFmtId="0" fontId="53" fillId="0" borderId="169" xfId="4" applyFill="1" applyBorder="1" applyAlignment="1" applyProtection="1">
      <alignment horizontal="left" vertical="center" wrapText="1"/>
    </xf>
    <xf numFmtId="0" fontId="0" fillId="0" borderId="0" xfId="0" applyBorder="1" applyAlignment="1" applyProtection="1">
      <alignment horizontal="right" vertical="center"/>
    </xf>
    <xf numFmtId="0" fontId="0" fillId="20" borderId="15" xfId="0" applyFill="1" applyBorder="1" applyAlignment="1" applyProtection="1">
      <alignment horizontal="center" vertical="center" shrinkToFit="1"/>
    </xf>
    <xf numFmtId="0" fontId="0" fillId="20" borderId="12" xfId="0" applyFill="1" applyBorder="1" applyAlignment="1" applyProtection="1">
      <alignment horizontal="center" vertical="center" shrinkToFit="1"/>
    </xf>
    <xf numFmtId="0" fontId="0" fillId="0" borderId="0" xfId="0" applyAlignment="1" applyProtection="1">
      <alignment horizontal="center" vertical="center" shrinkToFit="1"/>
    </xf>
    <xf numFmtId="0" fontId="53" fillId="0" borderId="0" xfId="4" applyFill="1" applyAlignment="1" applyProtection="1">
      <alignment horizontal="right" vertical="center" wrapText="1"/>
    </xf>
    <xf numFmtId="0" fontId="87" fillId="0" borderId="7" xfId="4" applyFont="1" applyFill="1" applyBorder="1" applyAlignment="1" applyProtection="1">
      <alignment vertical="center" wrapText="1"/>
    </xf>
    <xf numFmtId="0" fontId="95" fillId="0" borderId="7" xfId="4" applyFont="1" applyFill="1" applyBorder="1" applyAlignment="1" applyProtection="1">
      <alignment vertical="center" wrapText="1"/>
    </xf>
    <xf numFmtId="0" fontId="35" fillId="0" borderId="0" xfId="4" applyFont="1" applyFill="1" applyBorder="1" applyAlignment="1" applyProtection="1">
      <alignment horizontal="center" vertical="center" wrapText="1"/>
    </xf>
    <xf numFmtId="0" fontId="36" fillId="0" borderId="0" xfId="4" applyFont="1" applyFill="1" applyBorder="1" applyAlignment="1" applyProtection="1">
      <alignment horizontal="left" vertical="center" wrapText="1"/>
    </xf>
    <xf numFmtId="0" fontId="51" fillId="0" borderId="7" xfId="4" applyFont="1" applyFill="1" applyBorder="1" applyAlignment="1" applyProtection="1">
      <alignment horizontal="center" vertical="center" shrinkToFit="1"/>
    </xf>
    <xf numFmtId="0" fontId="102" fillId="0" borderId="0" xfId="0" applyFont="1" applyFill="1" applyBorder="1" applyAlignment="1" applyProtection="1">
      <alignment horizontal="center" vertical="center"/>
    </xf>
    <xf numFmtId="0" fontId="18" fillId="3" borderId="25" xfId="4" applyFont="1" applyFill="1" applyBorder="1" applyAlignment="1" applyProtection="1">
      <alignment horizontal="center" vertical="center" wrapText="1" shrinkToFit="1"/>
    </xf>
    <xf numFmtId="0" fontId="41" fillId="0" borderId="0" xfId="4" applyFont="1" applyFill="1" applyBorder="1" applyAlignment="1" applyProtection="1">
      <alignment horizontal="center" vertical="center" wrapText="1"/>
      <protection locked="0"/>
    </xf>
    <xf numFmtId="0" fontId="46" fillId="0" borderId="0" xfId="4" applyFont="1" applyFill="1" applyBorder="1" applyAlignment="1" applyProtection="1">
      <alignment vertical="center" wrapText="1"/>
    </xf>
    <xf numFmtId="0" fontId="46" fillId="0" borderId="7" xfId="4" applyFont="1" applyFill="1" applyBorder="1" applyAlignment="1" applyProtection="1">
      <alignment horizontal="center" vertical="center" shrinkToFit="1"/>
    </xf>
    <xf numFmtId="0" fontId="41" fillId="0" borderId="7" xfId="4" applyFont="1" applyFill="1" applyBorder="1" applyAlignment="1" applyProtection="1">
      <alignment horizontal="center" vertical="center" wrapText="1"/>
      <protection locked="0"/>
    </xf>
    <xf numFmtId="49" fontId="18" fillId="0" borderId="24" xfId="4" applyNumberFormat="1" applyFont="1" applyFill="1" applyBorder="1" applyAlignment="1" applyProtection="1">
      <alignment horizontal="center" vertical="center" wrapText="1"/>
    </xf>
    <xf numFmtId="31" fontId="36" fillId="0" borderId="0" xfId="4" applyNumberFormat="1" applyFont="1" applyFill="1" applyBorder="1" applyAlignment="1" applyProtection="1">
      <alignment horizontal="center" vertical="center" wrapText="1"/>
    </xf>
    <xf numFmtId="31" fontId="57" fillId="0" borderId="0" xfId="0" applyNumberFormat="1" applyFont="1" applyBorder="1" applyAlignment="1" applyProtection="1">
      <alignment horizontal="center" vertical="center" shrinkToFit="1"/>
    </xf>
    <xf numFmtId="49" fontId="18" fillId="0" borderId="0" xfId="4" applyNumberFormat="1" applyFont="1" applyFill="1" applyBorder="1" applyAlignment="1" applyProtection="1">
      <alignment horizontal="center" vertical="center" wrapText="1"/>
    </xf>
    <xf numFmtId="0" fontId="41" fillId="0" borderId="0" xfId="4" applyFont="1" applyFill="1" applyBorder="1" applyAlignment="1" applyProtection="1">
      <alignment horizontal="left" vertical="top" wrapText="1"/>
    </xf>
    <xf numFmtId="0" fontId="0" fillId="20" borderId="2" xfId="0" applyFill="1" applyBorder="1" applyAlignment="1" applyProtection="1">
      <alignment horizontal="center"/>
    </xf>
    <xf numFmtId="0" fontId="18" fillId="20" borderId="2" xfId="4" applyFont="1" applyFill="1" applyBorder="1" applyAlignment="1" applyProtection="1">
      <alignment horizontal="center" vertical="center" wrapText="1"/>
    </xf>
    <xf numFmtId="0" fontId="18" fillId="20" borderId="2" xfId="4" applyFont="1" applyFill="1" applyBorder="1" applyAlignment="1" applyProtection="1">
      <alignment horizontal="center" vertical="center" wrapText="1" shrinkToFit="1"/>
    </xf>
    <xf numFmtId="31" fontId="0" fillId="20" borderId="2" xfId="0" applyNumberFormat="1" applyFill="1" applyBorder="1" applyAlignment="1" applyProtection="1">
      <alignment vertical="center"/>
    </xf>
    <xf numFmtId="31" fontId="0" fillId="20" borderId="2" xfId="0" applyNumberFormat="1" applyFill="1" applyBorder="1" applyAlignment="1" applyProtection="1">
      <alignment horizontal="right" vertical="center"/>
    </xf>
    <xf numFmtId="0" fontId="0" fillId="20" borderId="4" xfId="0" applyFill="1" applyBorder="1" applyAlignment="1" applyProtection="1">
      <alignment horizontal="center"/>
    </xf>
    <xf numFmtId="0" fontId="0" fillId="20" borderId="13" xfId="0" applyFill="1" applyBorder="1" applyAlignment="1" applyProtection="1">
      <alignment horizontal="center" vertical="center" shrinkToFit="1"/>
    </xf>
    <xf numFmtId="38" fontId="116" fillId="20" borderId="2" xfId="1" applyFont="1" applyFill="1" applyBorder="1" applyAlignment="1" applyProtection="1">
      <alignment horizontal="center" vertical="center" shrinkToFit="1"/>
    </xf>
    <xf numFmtId="182" fontId="116" fillId="20" borderId="2" xfId="1" applyNumberFormat="1" applyFont="1" applyFill="1" applyBorder="1" applyAlignment="1">
      <alignment horizontal="center" vertical="center" shrinkToFit="1"/>
    </xf>
    <xf numFmtId="0" fontId="0" fillId="0" borderId="116" xfId="0" applyBorder="1" applyAlignment="1">
      <alignment horizontal="left" vertical="center" shrinkToFit="1"/>
    </xf>
    <xf numFmtId="0" fontId="0" fillId="0" borderId="106" xfId="0" applyBorder="1" applyAlignment="1">
      <alignment horizontal="left" vertical="center" shrinkToFit="1"/>
    </xf>
    <xf numFmtId="0" fontId="0" fillId="0" borderId="105" xfId="0" applyFill="1" applyBorder="1" applyAlignment="1">
      <alignment horizontal="center" vertical="center" shrinkToFit="1"/>
    </xf>
    <xf numFmtId="0" fontId="0" fillId="0" borderId="2" xfId="0" applyFill="1" applyBorder="1" applyAlignment="1">
      <alignment vertical="center" shrinkToFit="1"/>
    </xf>
    <xf numFmtId="0" fontId="76" fillId="0" borderId="106" xfId="0" applyFont="1" applyFill="1" applyBorder="1" applyAlignment="1">
      <alignment horizontal="left" vertical="center" shrinkToFit="1"/>
    </xf>
    <xf numFmtId="0" fontId="0" fillId="0" borderId="106" xfId="0" applyFill="1" applyBorder="1" applyAlignment="1">
      <alignment horizontal="left" vertical="center" shrinkToFit="1"/>
    </xf>
    <xf numFmtId="0" fontId="0" fillId="0" borderId="117" xfId="0" applyFill="1" applyBorder="1" applyAlignment="1">
      <alignment vertical="center" shrinkToFit="1"/>
    </xf>
    <xf numFmtId="0" fontId="76" fillId="0" borderId="2" xfId="0" applyFont="1" applyFill="1" applyBorder="1" applyAlignment="1">
      <alignment vertical="center" shrinkToFit="1"/>
    </xf>
    <xf numFmtId="0" fontId="76" fillId="0" borderId="2" xfId="0" applyFont="1" applyFill="1" applyBorder="1" applyAlignment="1">
      <alignment horizontal="left" vertical="center" shrinkToFit="1"/>
    </xf>
    <xf numFmtId="0" fontId="0" fillId="0" borderId="107" xfId="0" applyFill="1" applyBorder="1" applyAlignment="1">
      <alignment horizontal="center" vertical="center" shrinkToFit="1"/>
    </xf>
    <xf numFmtId="0" fontId="0" fillId="0" borderId="108" xfId="0" applyFill="1" applyBorder="1" applyAlignment="1">
      <alignment vertical="center" shrinkToFit="1"/>
    </xf>
    <xf numFmtId="0" fontId="76" fillId="0" borderId="108" xfId="0" applyFont="1" applyFill="1" applyBorder="1" applyAlignment="1">
      <alignment vertical="center" shrinkToFit="1"/>
    </xf>
    <xf numFmtId="0" fontId="0" fillId="0" borderId="109" xfId="0" applyFill="1" applyBorder="1" applyAlignment="1">
      <alignment horizontal="left" vertical="center" shrinkToFit="1"/>
    </xf>
    <xf numFmtId="0" fontId="0" fillId="0" borderId="2" xfId="0" applyFill="1" applyBorder="1" applyAlignment="1">
      <alignment horizontal="center" vertical="center" wrapText="1"/>
    </xf>
    <xf numFmtId="0" fontId="0" fillId="0" borderId="2" xfId="0" applyFill="1" applyBorder="1" applyAlignment="1">
      <alignment vertical="center" wrapText="1" shrinkToFit="1"/>
    </xf>
    <xf numFmtId="0" fontId="65" fillId="0" borderId="2" xfId="0" applyFont="1" applyFill="1" applyBorder="1" applyAlignment="1">
      <alignment vertical="center" wrapText="1" shrinkToFit="1"/>
    </xf>
    <xf numFmtId="0" fontId="0" fillId="0" borderId="2" xfId="0" applyFill="1" applyBorder="1" applyAlignment="1">
      <alignment horizontal="left" vertical="center" wrapText="1"/>
    </xf>
    <xf numFmtId="0" fontId="0" fillId="0" borderId="2" xfId="0" applyFill="1" applyBorder="1" applyAlignment="1">
      <alignment horizontal="left" vertical="center" shrinkToFit="1"/>
    </xf>
    <xf numFmtId="0" fontId="0" fillId="0" borderId="15" xfId="0" applyFill="1" applyBorder="1" applyAlignment="1">
      <alignment horizontal="center" vertical="center" wrapText="1"/>
    </xf>
    <xf numFmtId="0" fontId="0" fillId="0" borderId="15" xfId="0" applyFill="1" applyBorder="1" applyAlignment="1">
      <alignment vertical="center" shrinkToFit="1"/>
    </xf>
    <xf numFmtId="0" fontId="0" fillId="0" borderId="15" xfId="0" applyFill="1" applyBorder="1" applyAlignment="1">
      <alignment horizontal="left" vertical="center" wrapText="1"/>
    </xf>
    <xf numFmtId="0" fontId="0" fillId="0" borderId="15" xfId="0" applyFill="1" applyBorder="1" applyAlignment="1">
      <alignment vertical="center" wrapText="1"/>
    </xf>
    <xf numFmtId="0" fontId="0" fillId="0" borderId="0" xfId="0" applyFill="1" applyBorder="1" applyAlignment="1">
      <alignment vertical="center" wrapText="1"/>
    </xf>
    <xf numFmtId="0" fontId="76" fillId="0" borderId="0" xfId="0" applyFont="1" applyFill="1" applyBorder="1" applyAlignment="1">
      <alignment vertical="center" shrinkToFit="1"/>
    </xf>
    <xf numFmtId="0" fontId="97" fillId="0" borderId="0" xfId="0" applyFont="1" applyFill="1" applyBorder="1" applyAlignment="1">
      <alignment vertical="center" shrinkToFit="1"/>
    </xf>
    <xf numFmtId="0" fontId="76" fillId="0" borderId="0" xfId="0" applyFont="1" applyFill="1" applyBorder="1" applyAlignment="1">
      <alignment horizontal="left" vertical="center" shrinkToFit="1"/>
    </xf>
    <xf numFmtId="0" fontId="67" fillId="0" borderId="0" xfId="0" applyFont="1" applyFill="1" applyBorder="1" applyAlignment="1" applyProtection="1">
      <alignment horizontal="center" vertical="top" wrapText="1"/>
    </xf>
    <xf numFmtId="0" fontId="67" fillId="0" borderId="0" xfId="0" applyFont="1" applyFill="1" applyBorder="1" applyAlignment="1" applyProtection="1">
      <alignment horizontal="center" vertical="top"/>
    </xf>
    <xf numFmtId="0" fontId="73" fillId="0" borderId="0" xfId="0" applyFont="1" applyBorder="1" applyAlignment="1" applyProtection="1">
      <alignment horizontal="center" vertical="center" wrapText="1"/>
    </xf>
    <xf numFmtId="0" fontId="73" fillId="0" borderId="19" xfId="0" applyFont="1" applyBorder="1" applyAlignment="1" applyProtection="1">
      <alignment horizontal="center" vertical="center" wrapText="1"/>
    </xf>
    <xf numFmtId="178" fontId="59" fillId="0" borderId="0" xfId="0" applyNumberFormat="1" applyFont="1" applyBorder="1" applyAlignment="1" applyProtection="1">
      <alignment horizontal="right" vertical="center" shrinkToFit="1"/>
    </xf>
    <xf numFmtId="0" fontId="15" fillId="0" borderId="2" xfId="4" applyFont="1" applyBorder="1" applyAlignment="1" applyProtection="1">
      <alignment horizontal="center" vertical="center" shrinkToFit="1"/>
      <protection locked="0"/>
    </xf>
    <xf numFmtId="0" fontId="14" fillId="0" borderId="89" xfId="4" applyFont="1" applyFill="1" applyBorder="1" applyAlignment="1" applyProtection="1">
      <alignment horizontal="left" vertical="top" wrapText="1"/>
      <protection locked="0"/>
    </xf>
    <xf numFmtId="0" fontId="14" fillId="0" borderId="78" xfId="4" applyFont="1" applyFill="1" applyBorder="1" applyAlignment="1" applyProtection="1">
      <alignment horizontal="left" vertical="top" wrapText="1"/>
      <protection locked="0"/>
    </xf>
    <xf numFmtId="176" fontId="0" fillId="0" borderId="0" xfId="0" applyNumberFormat="1" applyAlignment="1" applyProtection="1">
      <alignment horizontal="left" vertical="center" shrinkToFit="1"/>
    </xf>
    <xf numFmtId="0" fontId="59" fillId="0" borderId="0" xfId="0" applyFont="1" applyAlignment="1" applyProtection="1">
      <alignment horizontal="right" shrinkToFit="1"/>
    </xf>
    <xf numFmtId="0" fontId="0" fillId="0" borderId="0" xfId="0" applyAlignment="1" applyProtection="1">
      <alignment horizontal="right" shrinkToFit="1"/>
    </xf>
    <xf numFmtId="0" fontId="14" fillId="0" borderId="2" xfId="4" applyFont="1" applyBorder="1" applyAlignment="1" applyProtection="1">
      <alignment horizontal="left" vertical="top" wrapText="1"/>
      <protection locked="0"/>
    </xf>
    <xf numFmtId="0" fontId="14" fillId="0" borderId="79" xfId="4" quotePrefix="1" applyFont="1" applyFill="1" applyBorder="1" applyAlignment="1" applyProtection="1">
      <alignment horizontal="center" vertical="center" wrapText="1"/>
      <protection locked="0"/>
    </xf>
    <xf numFmtId="0" fontId="14" fillId="0" borderId="89" xfId="4" quotePrefix="1" applyFont="1" applyFill="1" applyBorder="1" applyAlignment="1" applyProtection="1">
      <alignment horizontal="center" vertical="center" wrapText="1"/>
      <protection locked="0"/>
    </xf>
    <xf numFmtId="0" fontId="89" fillId="0" borderId="2" xfId="4" applyFont="1" applyFill="1" applyBorder="1" applyAlignment="1" applyProtection="1">
      <alignment horizontal="left" vertical="top" wrapText="1"/>
    </xf>
    <xf numFmtId="0" fontId="13" fillId="0" borderId="2" xfId="4" applyFont="1" applyFill="1" applyBorder="1" applyAlignment="1" applyProtection="1">
      <alignment horizontal="left" vertical="top" wrapText="1"/>
      <protection locked="0"/>
    </xf>
    <xf numFmtId="0" fontId="12" fillId="0" borderId="79" xfId="4" applyFont="1" applyFill="1" applyBorder="1" applyAlignment="1" applyProtection="1">
      <alignment horizontal="center" vertical="center" wrapText="1"/>
      <protection locked="0"/>
    </xf>
    <xf numFmtId="0" fontId="12" fillId="0" borderId="89" xfId="4" applyFont="1" applyFill="1" applyBorder="1" applyAlignment="1" applyProtection="1">
      <alignment horizontal="center" vertical="center" wrapText="1"/>
      <protection locked="0"/>
    </xf>
    <xf numFmtId="0" fontId="12" fillId="0" borderId="5" xfId="4" applyFont="1" applyBorder="1" applyAlignment="1" applyProtection="1">
      <alignment horizontal="left" vertical="top" wrapText="1"/>
      <protection locked="0"/>
    </xf>
    <xf numFmtId="0" fontId="12" fillId="0" borderId="78" xfId="4" applyFont="1" applyFill="1" applyBorder="1" applyAlignment="1" applyProtection="1">
      <alignment horizontal="left" vertical="top" wrapText="1"/>
      <protection locked="0"/>
    </xf>
    <xf numFmtId="0" fontId="11" fillId="0" borderId="5" xfId="4" applyFont="1" applyBorder="1" applyAlignment="1" applyProtection="1">
      <alignment horizontal="center" vertical="center" shrinkToFit="1"/>
      <protection locked="0"/>
    </xf>
    <xf numFmtId="38" fontId="89" fillId="9" borderId="4" xfId="4" applyNumberFormat="1" applyFont="1" applyFill="1" applyBorder="1" applyAlignment="1" applyProtection="1">
      <alignment vertical="top" wrapText="1"/>
    </xf>
    <xf numFmtId="0" fontId="110" fillId="0" borderId="2" xfId="0" applyFont="1" applyFill="1" applyBorder="1" applyAlignment="1">
      <alignment vertical="center" wrapText="1"/>
    </xf>
    <xf numFmtId="0" fontId="58" fillId="0" borderId="2" xfId="0" applyFont="1" applyFill="1" applyBorder="1" applyAlignment="1">
      <alignment vertical="center" wrapText="1"/>
    </xf>
    <xf numFmtId="0" fontId="72" fillId="0" borderId="2" xfId="0" applyFont="1" applyBorder="1" applyAlignment="1">
      <alignment horizontal="left" vertical="center" wrapText="1"/>
    </xf>
    <xf numFmtId="0" fontId="72" fillId="0" borderId="2" xfId="0" applyFont="1" applyFill="1" applyBorder="1" applyAlignment="1">
      <alignment horizontal="left" vertical="center" wrapText="1"/>
    </xf>
    <xf numFmtId="0" fontId="108" fillId="0" borderId="0" xfId="0" applyFont="1" applyBorder="1" applyAlignment="1">
      <alignment vertical="center" wrapText="1"/>
    </xf>
    <xf numFmtId="0" fontId="0" fillId="3" borderId="203" xfId="0" applyFill="1" applyBorder="1" applyAlignment="1">
      <alignment horizontal="left" vertical="center" wrapText="1"/>
    </xf>
    <xf numFmtId="0" fontId="108" fillId="0" borderId="4" xfId="0" applyFont="1" applyBorder="1" applyAlignment="1">
      <alignment vertical="center" wrapText="1"/>
    </xf>
    <xf numFmtId="0" fontId="0" fillId="0" borderId="16" xfId="0" applyBorder="1" applyAlignment="1">
      <alignment vertical="center" shrinkToFit="1"/>
    </xf>
    <xf numFmtId="49" fontId="0" fillId="20" borderId="2" xfId="0" applyNumberFormat="1" applyFill="1" applyBorder="1" applyAlignment="1" applyProtection="1">
      <alignment horizontal="left" vertical="center"/>
    </xf>
    <xf numFmtId="49" fontId="0" fillId="20" borderId="2" xfId="0" applyNumberFormat="1" applyFill="1" applyBorder="1" applyAlignment="1" applyProtection="1">
      <alignment vertical="center"/>
    </xf>
    <xf numFmtId="38" fontId="0" fillId="20" borderId="168" xfId="1" applyFont="1" applyFill="1" applyBorder="1" applyAlignment="1" applyProtection="1">
      <alignment horizontal="center" vertical="center" shrinkToFit="1"/>
    </xf>
    <xf numFmtId="38" fontId="0" fillId="20" borderId="80" xfId="1" applyFont="1" applyFill="1" applyBorder="1" applyAlignment="1" applyProtection="1">
      <alignment horizontal="center" vertical="center" shrinkToFit="1"/>
    </xf>
    <xf numFmtId="38" fontId="0" fillId="20" borderId="178" xfId="1" applyFont="1" applyFill="1" applyBorder="1" applyAlignment="1" applyProtection="1">
      <alignment horizontal="center" vertical="center" shrinkToFit="1"/>
    </xf>
    <xf numFmtId="0" fontId="0" fillId="0" borderId="0" xfId="0" applyAlignment="1">
      <alignment vertical="center"/>
    </xf>
    <xf numFmtId="12" fontId="0" fillId="0" borderId="2" xfId="0" applyNumberFormat="1" applyBorder="1" applyAlignment="1">
      <alignment vertical="center"/>
    </xf>
    <xf numFmtId="12" fontId="0" fillId="0" borderId="0" xfId="0" applyNumberFormat="1" applyBorder="1" applyAlignment="1">
      <alignment vertical="center"/>
    </xf>
    <xf numFmtId="0" fontId="76" fillId="0" borderId="0" xfId="0" applyFont="1" applyBorder="1" applyAlignment="1">
      <alignment vertical="center"/>
    </xf>
    <xf numFmtId="49" fontId="89" fillId="0" borderId="2" xfId="4" applyNumberFormat="1" applyFont="1" applyBorder="1" applyAlignment="1" applyProtection="1">
      <alignment horizontal="left" vertical="top" wrapText="1"/>
      <protection locked="0"/>
    </xf>
    <xf numFmtId="49" fontId="8" fillId="0" borderId="11" xfId="4" applyNumberFormat="1" applyFont="1" applyBorder="1" applyAlignment="1" applyProtection="1">
      <alignment horizontal="left" vertical="top" wrapText="1"/>
    </xf>
    <xf numFmtId="178" fontId="53" fillId="10" borderId="79" xfId="4" applyNumberFormat="1" applyFill="1" applyBorder="1" applyAlignment="1" applyProtection="1">
      <alignment horizontal="right" vertical="center" wrapText="1"/>
      <protection locked="0"/>
    </xf>
    <xf numFmtId="178" fontId="53" fillId="10" borderId="15" xfId="4" applyNumberFormat="1" applyFill="1" applyBorder="1" applyAlignment="1" applyProtection="1">
      <alignment horizontal="right" vertical="center" wrapText="1"/>
      <protection locked="0"/>
    </xf>
    <xf numFmtId="178" fontId="53" fillId="10" borderId="108" xfId="4" applyNumberFormat="1" applyFill="1" applyBorder="1" applyAlignment="1" applyProtection="1">
      <alignment horizontal="right" vertical="center" wrapText="1"/>
      <protection locked="0"/>
    </xf>
    <xf numFmtId="0" fontId="89" fillId="0" borderId="4" xfId="4" applyFont="1" applyFill="1" applyBorder="1" applyAlignment="1" applyProtection="1">
      <alignment horizontal="left" vertical="top" wrapText="1"/>
      <protection locked="0"/>
    </xf>
    <xf numFmtId="0" fontId="7" fillId="0" borderId="4" xfId="4" applyFont="1" applyFill="1" applyBorder="1" applyAlignment="1" applyProtection="1">
      <alignment horizontal="center" vertical="top" wrapText="1"/>
      <protection locked="0"/>
    </xf>
    <xf numFmtId="0" fontId="89" fillId="0" borderId="4" xfId="4" applyFont="1" applyFill="1" applyBorder="1" applyAlignment="1" applyProtection="1">
      <alignment horizontal="left" vertical="top" wrapText="1"/>
      <protection locked="0"/>
    </xf>
    <xf numFmtId="177" fontId="59" fillId="10" borderId="1" xfId="0" applyNumberFormat="1" applyFont="1" applyFill="1" applyBorder="1" applyAlignment="1" applyProtection="1">
      <alignment vertical="center"/>
    </xf>
    <xf numFmtId="183" fontId="6" fillId="0" borderId="78" xfId="4" applyNumberFormat="1" applyFont="1" applyFill="1" applyBorder="1" applyAlignment="1" applyProtection="1">
      <alignment horizontal="center" vertical="center" wrapText="1"/>
      <protection locked="0"/>
    </xf>
    <xf numFmtId="183" fontId="57" fillId="0" borderId="140" xfId="0" applyNumberFormat="1" applyFont="1" applyBorder="1" applyAlignment="1" applyProtection="1">
      <alignment horizontal="center" vertical="center" shrinkToFit="1"/>
      <protection locked="0"/>
    </xf>
    <xf numFmtId="183" fontId="36" fillId="0" borderId="78" xfId="4" applyNumberFormat="1" applyFont="1" applyFill="1" applyBorder="1" applyAlignment="1" applyProtection="1">
      <alignment horizontal="center" vertical="center" wrapText="1"/>
      <protection locked="0"/>
    </xf>
    <xf numFmtId="0" fontId="6" fillId="3" borderId="2" xfId="4" applyFont="1" applyFill="1" applyBorder="1" applyAlignment="1" applyProtection="1">
      <alignment horizontal="center" vertical="center" wrapText="1"/>
    </xf>
    <xf numFmtId="49" fontId="9" fillId="0" borderId="89" xfId="4" applyNumberFormat="1" applyFont="1" applyFill="1" applyBorder="1" applyAlignment="1" applyProtection="1">
      <alignment horizontal="left" vertical="center" wrapText="1"/>
      <protection locked="0"/>
    </xf>
    <xf numFmtId="49" fontId="18" fillId="0" borderId="89" xfId="4" applyNumberFormat="1" applyFont="1" applyFill="1" applyBorder="1" applyAlignment="1" applyProtection="1">
      <alignment horizontal="left" vertical="center" wrapText="1"/>
      <protection locked="0"/>
    </xf>
    <xf numFmtId="38" fontId="57" fillId="10" borderId="156" xfId="1" applyFont="1" applyFill="1" applyBorder="1" applyAlignment="1" applyProtection="1">
      <alignment vertical="center" wrapText="1"/>
    </xf>
    <xf numFmtId="38" fontId="57" fillId="10" borderId="109" xfId="1" applyFont="1" applyFill="1" applyBorder="1" applyAlignment="1" applyProtection="1">
      <alignment vertical="center" wrapText="1"/>
    </xf>
    <xf numFmtId="0" fontId="89" fillId="0" borderId="115" xfId="4" applyFont="1" applyFill="1" applyBorder="1" applyAlignment="1" applyProtection="1">
      <alignment horizontal="left" vertical="top" wrapText="1"/>
    </xf>
    <xf numFmtId="0" fontId="4" fillId="0" borderId="106" xfId="4" applyFont="1" applyBorder="1" applyAlignment="1" applyProtection="1">
      <alignment horizontal="center" vertical="center" shrinkToFit="1"/>
      <protection locked="0"/>
    </xf>
    <xf numFmtId="0" fontId="57" fillId="0" borderId="156" xfId="0" applyFont="1" applyBorder="1" applyAlignment="1" applyProtection="1">
      <alignment vertical="center" wrapText="1" shrinkToFit="1"/>
      <protection locked="0"/>
    </xf>
    <xf numFmtId="49" fontId="4" fillId="0" borderId="2" xfId="4" applyNumberFormat="1" applyFont="1" applyBorder="1" applyAlignment="1" applyProtection="1">
      <alignment horizontal="center" vertical="center" wrapText="1"/>
      <protection locked="0"/>
    </xf>
    <xf numFmtId="0" fontId="4" fillId="0" borderId="2" xfId="4" applyFont="1" applyBorder="1" applyAlignment="1" applyProtection="1">
      <alignment horizontal="left" vertical="center" wrapText="1"/>
      <protection locked="0"/>
    </xf>
    <xf numFmtId="0" fontId="89" fillId="0" borderId="2" xfId="4" applyFont="1" applyBorder="1" applyAlignment="1" applyProtection="1">
      <alignment horizontal="left" vertical="center" wrapText="1"/>
      <protection locked="0"/>
    </xf>
    <xf numFmtId="0" fontId="4" fillId="0" borderId="4" xfId="4" applyFont="1" applyBorder="1" applyAlignment="1" applyProtection="1">
      <alignment horizontal="center" vertical="center" wrapText="1"/>
      <protection locked="0"/>
    </xf>
    <xf numFmtId="0" fontId="4" fillId="0" borderId="89" xfId="4" quotePrefix="1" applyFont="1" applyBorder="1" applyAlignment="1" applyProtection="1">
      <alignment horizontal="center" vertical="center" wrapText="1"/>
      <protection locked="0"/>
    </xf>
    <xf numFmtId="183" fontId="4" fillId="0" borderId="78" xfId="4" applyNumberFormat="1" applyFont="1" applyBorder="1" applyAlignment="1" applyProtection="1">
      <alignment horizontal="center" vertical="center" wrapText="1"/>
      <protection locked="0"/>
    </xf>
    <xf numFmtId="0" fontId="3" fillId="0" borderId="2" xfId="4" applyFont="1" applyBorder="1" applyAlignment="1" applyProtection="1">
      <alignment horizontal="center" vertical="center" shrinkToFit="1"/>
      <protection locked="0"/>
    </xf>
    <xf numFmtId="0" fontId="3" fillId="0" borderId="2" xfId="4" applyFont="1" applyBorder="1" applyAlignment="1" applyProtection="1">
      <alignment horizontal="left" vertical="center" wrapText="1"/>
      <protection locked="0"/>
    </xf>
    <xf numFmtId="0" fontId="3" fillId="0" borderId="89" xfId="4" applyFont="1" applyFill="1" applyBorder="1" applyAlignment="1" applyProtection="1">
      <alignment horizontal="center" vertical="center" wrapText="1"/>
      <protection locked="0"/>
    </xf>
    <xf numFmtId="0" fontId="3" fillId="0" borderId="78" xfId="4" applyFont="1" applyFill="1" applyBorder="1" applyAlignment="1" applyProtection="1">
      <alignment horizontal="left" vertical="center" wrapText="1"/>
      <protection locked="0"/>
    </xf>
    <xf numFmtId="0" fontId="3" fillId="0" borderId="79" xfId="4" applyFont="1" applyFill="1" applyBorder="1" applyAlignment="1" applyProtection="1">
      <alignment horizontal="center" vertical="center" wrapText="1"/>
      <protection locked="0"/>
    </xf>
    <xf numFmtId="0" fontId="3" fillId="0" borderId="89" xfId="4" quotePrefix="1" applyFont="1" applyFill="1" applyBorder="1" applyAlignment="1" applyProtection="1">
      <alignment horizontal="center" vertical="center" wrapText="1"/>
      <protection locked="0"/>
    </xf>
    <xf numFmtId="0" fontId="2" fillId="0" borderId="89" xfId="4" applyFont="1" applyFill="1" applyBorder="1" applyAlignment="1" applyProtection="1">
      <alignment horizontal="center" vertical="center" wrapText="1"/>
      <protection locked="0"/>
    </xf>
    <xf numFmtId="0" fontId="58" fillId="0" borderId="5" xfId="0" applyFont="1" applyBorder="1" applyAlignment="1">
      <alignment horizontal="center" vertical="center" wrapText="1"/>
    </xf>
    <xf numFmtId="0" fontId="58" fillId="0" borderId="9" xfId="0" applyFont="1" applyBorder="1" applyAlignment="1">
      <alignment horizontal="center" vertical="center" wrapText="1"/>
    </xf>
    <xf numFmtId="0" fontId="58" fillId="0" borderId="10" xfId="0" applyFont="1" applyBorder="1" applyAlignment="1">
      <alignment horizontal="center" vertical="center" wrapText="1"/>
    </xf>
    <xf numFmtId="0" fontId="0" fillId="0" borderId="5" xfId="0" applyFont="1" applyBorder="1" applyAlignment="1">
      <alignment horizontal="left" vertical="center" wrapText="1" shrinkToFit="1"/>
    </xf>
    <xf numFmtId="0" fontId="0" fillId="0" borderId="9" xfId="0" applyFont="1" applyBorder="1" applyAlignment="1">
      <alignment horizontal="left" vertical="center" wrapText="1" shrinkToFit="1"/>
    </xf>
    <xf numFmtId="0" fontId="0" fillId="0" borderId="119" xfId="0" applyFont="1" applyBorder="1" applyAlignment="1">
      <alignment horizontal="left" vertical="center" wrapText="1" shrinkToFit="1"/>
    </xf>
    <xf numFmtId="49" fontId="93" fillId="0" borderId="0" xfId="4" applyNumberFormat="1" applyFont="1" applyFill="1" applyBorder="1" applyAlignment="1" applyProtection="1">
      <alignment horizontal="left" vertical="center" wrapText="1" shrinkToFit="1"/>
    </xf>
    <xf numFmtId="49" fontId="93" fillId="0" borderId="0" xfId="4" applyNumberFormat="1" applyFont="1" applyFill="1" applyBorder="1" applyAlignment="1" applyProtection="1">
      <alignment horizontal="left" vertical="center" shrinkToFit="1"/>
    </xf>
    <xf numFmtId="49" fontId="94" fillId="0" borderId="0" xfId="4" applyNumberFormat="1" applyFont="1" applyFill="1" applyBorder="1" applyAlignment="1" applyProtection="1">
      <alignment horizontal="left" vertical="center" wrapText="1" shrinkToFit="1"/>
    </xf>
    <xf numFmtId="49" fontId="104" fillId="0" borderId="5" xfId="4" applyNumberFormat="1" applyFont="1" applyFill="1" applyBorder="1" applyAlignment="1" applyProtection="1">
      <alignment horizontal="left" vertical="center" wrapText="1" shrinkToFit="1"/>
    </xf>
    <xf numFmtId="49" fontId="104" fillId="0" borderId="9" xfId="4" applyNumberFormat="1" applyFont="1" applyFill="1" applyBorder="1" applyAlignment="1" applyProtection="1">
      <alignment horizontal="left" vertical="center" wrapText="1" shrinkToFit="1"/>
    </xf>
    <xf numFmtId="0" fontId="46" fillId="3" borderId="92" xfId="4" applyFont="1" applyFill="1" applyBorder="1" applyAlignment="1" applyProtection="1">
      <alignment horizontal="center" vertical="center" wrapText="1"/>
    </xf>
    <xf numFmtId="0" fontId="46" fillId="3" borderId="55" xfId="4" applyFont="1" applyFill="1" applyBorder="1" applyAlignment="1" applyProtection="1">
      <alignment horizontal="center" vertical="center" wrapText="1"/>
    </xf>
    <xf numFmtId="0" fontId="46" fillId="3" borderId="93" xfId="4" applyFont="1" applyFill="1" applyBorder="1" applyAlignment="1" applyProtection="1">
      <alignment horizontal="center" vertical="center" wrapText="1"/>
    </xf>
    <xf numFmtId="0" fontId="95" fillId="3" borderId="12" xfId="4" applyFont="1" applyFill="1" applyBorder="1" applyAlignment="1" applyProtection="1">
      <alignment horizontal="center" vertical="center" wrapText="1"/>
    </xf>
    <xf numFmtId="0" fontId="95" fillId="3" borderId="11" xfId="4" applyFont="1" applyFill="1" applyBorder="1" applyAlignment="1" applyProtection="1">
      <alignment horizontal="center" vertical="center" wrapText="1"/>
    </xf>
    <xf numFmtId="0" fontId="95" fillId="3" borderId="17" xfId="4" applyFont="1" applyFill="1" applyBorder="1" applyAlignment="1" applyProtection="1">
      <alignment horizontal="center" vertical="center" wrapText="1"/>
    </xf>
    <xf numFmtId="0" fontId="50" fillId="3" borderId="15" xfId="4" applyFont="1" applyFill="1" applyBorder="1" applyAlignment="1" applyProtection="1">
      <alignment horizontal="center" vertical="center" wrapText="1"/>
    </xf>
    <xf numFmtId="0" fontId="50" fillId="3" borderId="16" xfId="4" applyFont="1" applyFill="1" applyBorder="1" applyAlignment="1" applyProtection="1">
      <alignment horizontal="center" vertical="center" wrapText="1"/>
    </xf>
    <xf numFmtId="0" fontId="50" fillId="3" borderId="4" xfId="4" applyFont="1" applyFill="1" applyBorder="1" applyAlignment="1" applyProtection="1">
      <alignment horizontal="center" vertical="center" wrapText="1"/>
    </xf>
    <xf numFmtId="0" fontId="19" fillId="3" borderId="15" xfId="4" applyFont="1" applyFill="1" applyBorder="1" applyAlignment="1" applyProtection="1">
      <alignment horizontal="center" vertical="center" wrapText="1"/>
    </xf>
    <xf numFmtId="0" fontId="51" fillId="3" borderId="16" xfId="4" applyFont="1" applyFill="1" applyBorder="1" applyAlignment="1" applyProtection="1">
      <alignment horizontal="center" vertical="center" wrapText="1"/>
    </xf>
    <xf numFmtId="0" fontId="51" fillId="3" borderId="4" xfId="4" applyFont="1" applyFill="1" applyBorder="1" applyAlignment="1" applyProtection="1">
      <alignment horizontal="center" vertical="center" wrapText="1"/>
    </xf>
    <xf numFmtId="0" fontId="40" fillId="3" borderId="15" xfId="4" applyFont="1" applyFill="1" applyBorder="1" applyAlignment="1" applyProtection="1">
      <alignment horizontal="center" vertical="center" wrapText="1" shrinkToFit="1"/>
    </xf>
    <xf numFmtId="0" fontId="52" fillId="3" borderId="16" xfId="4" applyFont="1" applyFill="1" applyBorder="1" applyAlignment="1" applyProtection="1">
      <alignment horizontal="center" vertical="center" shrinkToFit="1"/>
    </xf>
    <xf numFmtId="0" fontId="52" fillId="3" borderId="4" xfId="4" applyFont="1" applyFill="1" applyBorder="1" applyAlignment="1" applyProtection="1">
      <alignment horizontal="center" vertical="center" shrinkToFit="1"/>
    </xf>
    <xf numFmtId="0" fontId="43" fillId="3" borderId="15" xfId="4" applyFont="1" applyFill="1" applyBorder="1" applyAlignment="1" applyProtection="1">
      <alignment horizontal="center" vertical="center" shrinkToFit="1"/>
    </xf>
    <xf numFmtId="0" fontId="89" fillId="3" borderId="15" xfId="4" applyFont="1" applyFill="1" applyBorder="1" applyAlignment="1" applyProtection="1">
      <alignment horizontal="left" vertical="center" wrapText="1"/>
    </xf>
    <xf numFmtId="0" fontId="89" fillId="3" borderId="7" xfId="4" applyFont="1" applyFill="1" applyBorder="1" applyAlignment="1" applyProtection="1">
      <alignment horizontal="left" vertical="center" wrapText="1"/>
    </xf>
    <xf numFmtId="0" fontId="0" fillId="3" borderId="8" xfId="0" applyFill="1" applyBorder="1" applyAlignment="1" applyProtection="1">
      <alignment horizontal="left" vertical="center" wrapText="1"/>
    </xf>
    <xf numFmtId="0" fontId="87" fillId="16" borderId="5" xfId="4" applyFont="1" applyFill="1" applyBorder="1" applyAlignment="1" applyProtection="1">
      <alignment horizontal="left" vertical="center" wrapText="1"/>
    </xf>
    <xf numFmtId="0" fontId="87" fillId="16" borderId="9" xfId="4" applyFont="1" applyFill="1" applyBorder="1" applyAlignment="1" applyProtection="1">
      <alignment horizontal="left" vertical="center" wrapText="1"/>
    </xf>
    <xf numFmtId="0" fontId="87" fillId="16" borderId="10" xfId="4" applyFont="1" applyFill="1" applyBorder="1" applyAlignment="1" applyProtection="1">
      <alignment horizontal="left" vertical="center" wrapText="1"/>
    </xf>
    <xf numFmtId="0" fontId="87" fillId="17" borderId="5" xfId="4" applyFont="1" applyFill="1" applyBorder="1" applyAlignment="1" applyProtection="1">
      <alignment horizontal="left" vertical="center" wrapText="1"/>
    </xf>
    <xf numFmtId="0" fontId="87" fillId="17" borderId="9" xfId="4" applyFont="1" applyFill="1" applyBorder="1" applyAlignment="1" applyProtection="1">
      <alignment horizontal="left" vertical="center" wrapText="1"/>
    </xf>
    <xf numFmtId="0" fontId="87" fillId="17" borderId="10" xfId="4" applyFont="1" applyFill="1" applyBorder="1" applyAlignment="1" applyProtection="1">
      <alignment horizontal="left" vertical="center" wrapText="1"/>
    </xf>
    <xf numFmtId="49" fontId="93" fillId="0" borderId="5" xfId="4" applyNumberFormat="1" applyFont="1" applyFill="1" applyBorder="1" applyAlignment="1" applyProtection="1">
      <alignment horizontal="left" vertical="center" wrapText="1"/>
    </xf>
    <xf numFmtId="49" fontId="93" fillId="0" borderId="9" xfId="4" applyNumberFormat="1" applyFont="1" applyFill="1" applyBorder="1" applyAlignment="1" applyProtection="1">
      <alignment horizontal="left" vertical="center"/>
    </xf>
    <xf numFmtId="0" fontId="95" fillId="3" borderId="12" xfId="4" applyFont="1" applyFill="1" applyBorder="1" applyAlignment="1" applyProtection="1">
      <alignment horizontal="left" vertical="center" wrapText="1"/>
    </xf>
    <xf numFmtId="0" fontId="95" fillId="3" borderId="11" xfId="4" applyFont="1" applyFill="1" applyBorder="1" applyAlignment="1" applyProtection="1">
      <alignment horizontal="left" vertical="center" wrapText="1"/>
    </xf>
    <xf numFmtId="0" fontId="87" fillId="16" borderId="2" xfId="4" applyFont="1" applyFill="1" applyBorder="1" applyAlignment="1" applyProtection="1">
      <alignment horizontal="left" vertical="center" wrapText="1"/>
    </xf>
    <xf numFmtId="0" fontId="34" fillId="3" borderId="92" xfId="4" applyFont="1" applyFill="1" applyBorder="1" applyAlignment="1" applyProtection="1">
      <alignment horizontal="center" vertical="center" wrapText="1"/>
    </xf>
    <xf numFmtId="0" fontId="34" fillId="3" borderId="93" xfId="4" applyFont="1" applyFill="1" applyBorder="1" applyAlignment="1" applyProtection="1">
      <alignment horizontal="center" vertical="center" wrapText="1"/>
    </xf>
    <xf numFmtId="0" fontId="36" fillId="3" borderId="92" xfId="4" applyFont="1" applyFill="1" applyBorder="1" applyAlignment="1" applyProtection="1">
      <alignment horizontal="center" vertical="center" wrapText="1"/>
    </xf>
    <xf numFmtId="0" fontId="36" fillId="3" borderId="93" xfId="4" applyFont="1" applyFill="1" applyBorder="1" applyAlignment="1" applyProtection="1">
      <alignment horizontal="center" vertical="center" wrapText="1"/>
    </xf>
    <xf numFmtId="0" fontId="10" fillId="3" borderId="92" xfId="4" applyFont="1" applyFill="1" applyBorder="1" applyAlignment="1" applyProtection="1">
      <alignment horizontal="center" vertical="center" wrapText="1"/>
    </xf>
    <xf numFmtId="0" fontId="32" fillId="3" borderId="143" xfId="4" applyFont="1" applyFill="1" applyBorder="1" applyAlignment="1" applyProtection="1">
      <alignment horizontal="center" vertical="center" wrapText="1"/>
    </xf>
    <xf numFmtId="0" fontId="35" fillId="3" borderId="144" xfId="4" applyFont="1" applyFill="1" applyBorder="1" applyAlignment="1" applyProtection="1">
      <alignment horizontal="center" vertical="center" wrapText="1"/>
    </xf>
    <xf numFmtId="0" fontId="112" fillId="3" borderId="84" xfId="4" applyFont="1" applyFill="1" applyBorder="1" applyAlignment="1" applyProtection="1">
      <alignment horizontal="left" vertical="top" wrapText="1"/>
    </xf>
    <xf numFmtId="0" fontId="112" fillId="3" borderId="60" xfId="4" applyFont="1" applyFill="1" applyBorder="1" applyAlignment="1" applyProtection="1">
      <alignment horizontal="left" vertical="top" wrapText="1"/>
    </xf>
    <xf numFmtId="0" fontId="23" fillId="3" borderId="15" xfId="4" applyFont="1" applyFill="1" applyBorder="1" applyAlignment="1" applyProtection="1">
      <alignment horizontal="center" vertical="center" wrapText="1"/>
    </xf>
    <xf numFmtId="0" fontId="47" fillId="3" borderId="16" xfId="4" applyFont="1" applyFill="1" applyBorder="1" applyAlignment="1" applyProtection="1">
      <alignment horizontal="center" vertical="center" wrapText="1"/>
    </xf>
    <xf numFmtId="0" fontId="47" fillId="3" borderId="4" xfId="4" applyFont="1" applyFill="1" applyBorder="1" applyAlignment="1" applyProtection="1">
      <alignment horizontal="center" vertical="center" wrapText="1"/>
    </xf>
    <xf numFmtId="0" fontId="89" fillId="3" borderId="92" xfId="4" applyFont="1" applyFill="1" applyBorder="1" applyAlignment="1" applyProtection="1">
      <alignment horizontal="center" vertical="center" shrinkToFit="1"/>
    </xf>
    <xf numFmtId="0" fontId="89" fillId="3" borderId="55" xfId="4" applyFont="1" applyFill="1" applyBorder="1" applyAlignment="1" applyProtection="1">
      <alignment horizontal="center" vertical="center" shrinkToFit="1"/>
    </xf>
    <xf numFmtId="0" fontId="89" fillId="3" borderId="93" xfId="4" applyFont="1" applyFill="1" applyBorder="1" applyAlignment="1" applyProtection="1">
      <alignment horizontal="center" vertical="center" shrinkToFit="1"/>
    </xf>
    <xf numFmtId="0" fontId="89" fillId="3" borderId="20" xfId="4" applyFont="1" applyFill="1" applyBorder="1" applyAlignment="1" applyProtection="1">
      <alignment horizontal="center" vertical="center" wrapText="1" shrinkToFit="1"/>
    </xf>
    <xf numFmtId="0" fontId="89" fillId="3" borderId="21" xfId="4" applyFont="1" applyFill="1" applyBorder="1" applyAlignment="1" applyProtection="1">
      <alignment horizontal="center" vertical="center" wrapText="1" shrinkToFit="1"/>
    </xf>
    <xf numFmtId="0" fontId="89" fillId="3" borderId="15" xfId="4" applyFont="1" applyFill="1" applyBorder="1" applyAlignment="1" applyProtection="1">
      <alignment horizontal="center" vertical="center" wrapText="1" shrinkToFit="1"/>
    </xf>
    <xf numFmtId="0" fontId="89" fillId="3" borderId="4" xfId="4" applyFont="1" applyFill="1" applyBorder="1" applyAlignment="1" applyProtection="1">
      <alignment horizontal="center" vertical="center" wrapText="1" shrinkToFit="1"/>
    </xf>
    <xf numFmtId="0" fontId="53" fillId="3" borderId="15" xfId="4" applyFill="1" applyBorder="1" applyAlignment="1" applyProtection="1">
      <alignment horizontal="center" vertical="center" wrapText="1"/>
    </xf>
    <xf numFmtId="0" fontId="53" fillId="3" borderId="16" xfId="4" applyFill="1" applyBorder="1" applyAlignment="1" applyProtection="1">
      <alignment horizontal="center" vertical="center" wrapText="1"/>
    </xf>
    <xf numFmtId="0" fontId="53" fillId="3" borderId="4" xfId="4" applyFill="1" applyBorder="1" applyAlignment="1" applyProtection="1">
      <alignment horizontal="center" vertical="center" wrapText="1"/>
    </xf>
    <xf numFmtId="0" fontId="87" fillId="8" borderId="131" xfId="4" applyFont="1" applyFill="1" applyBorder="1" applyAlignment="1" applyProtection="1">
      <alignment horizontal="left" vertical="center" wrapText="1"/>
    </xf>
    <xf numFmtId="0" fontId="94" fillId="8" borderId="132" xfId="4" applyFont="1" applyFill="1" applyBorder="1" applyAlignment="1" applyProtection="1">
      <alignment horizontal="left" vertical="center" wrapText="1"/>
    </xf>
    <xf numFmtId="0" fontId="94" fillId="8" borderId="133" xfId="4" applyFont="1" applyFill="1" applyBorder="1" applyAlignment="1" applyProtection="1">
      <alignment horizontal="left" vertical="center" wrapText="1"/>
    </xf>
    <xf numFmtId="0" fontId="89" fillId="3" borderId="12" xfId="4" applyFont="1" applyFill="1" applyBorder="1" applyAlignment="1" applyProtection="1">
      <alignment horizontal="left" vertical="center" wrapText="1"/>
    </xf>
    <xf numFmtId="0" fontId="40" fillId="3" borderId="15" xfId="4" applyFont="1" applyFill="1" applyBorder="1" applyAlignment="1" applyProtection="1">
      <alignment horizontal="center" vertical="center" wrapText="1"/>
    </xf>
    <xf numFmtId="0" fontId="43" fillId="3" borderId="16" xfId="4" applyFont="1" applyFill="1" applyBorder="1" applyAlignment="1" applyProtection="1">
      <alignment horizontal="center" vertical="center" wrapText="1"/>
    </xf>
    <xf numFmtId="0" fontId="43" fillId="3" borderId="4" xfId="4" applyFont="1" applyFill="1" applyBorder="1" applyAlignment="1" applyProtection="1">
      <alignment horizontal="center" vertical="center" wrapText="1"/>
    </xf>
    <xf numFmtId="0" fontId="89" fillId="3" borderId="42" xfId="4" applyFont="1" applyFill="1" applyBorder="1" applyAlignment="1" applyProtection="1">
      <alignment horizontal="center" vertical="center" wrapText="1"/>
    </xf>
    <xf numFmtId="0" fontId="89" fillId="3" borderId="22" xfId="4" applyFont="1" applyFill="1" applyBorder="1" applyAlignment="1" applyProtection="1">
      <alignment horizontal="center" vertical="center" wrapText="1"/>
    </xf>
    <xf numFmtId="0" fontId="89" fillId="3" borderId="28" xfId="4" applyFont="1" applyFill="1" applyBorder="1" applyAlignment="1" applyProtection="1">
      <alignment horizontal="center" vertical="center" wrapText="1"/>
    </xf>
    <xf numFmtId="0" fontId="89" fillId="3" borderId="6" xfId="4" applyFont="1" applyFill="1" applyBorder="1" applyAlignment="1" applyProtection="1">
      <alignment horizontal="center" vertical="center" wrapText="1"/>
    </xf>
    <xf numFmtId="49" fontId="94" fillId="0" borderId="14" xfId="4" applyNumberFormat="1" applyFont="1" applyFill="1" applyBorder="1" applyAlignment="1" applyProtection="1">
      <alignment horizontal="left" vertical="center" wrapText="1" shrinkToFit="1"/>
    </xf>
    <xf numFmtId="0" fontId="51" fillId="3" borderId="12" xfId="4" applyFont="1" applyFill="1" applyBorder="1" applyAlignment="1" applyProtection="1">
      <alignment horizontal="center" vertical="center" shrinkToFit="1"/>
    </xf>
    <xf numFmtId="0" fontId="51" fillId="3" borderId="7" xfId="4" applyFont="1" applyFill="1" applyBorder="1" applyAlignment="1" applyProtection="1">
      <alignment horizontal="center" vertical="center" shrinkToFit="1"/>
    </xf>
    <xf numFmtId="0" fontId="51" fillId="3" borderId="8" xfId="4" applyFont="1" applyFill="1" applyBorder="1" applyAlignment="1" applyProtection="1">
      <alignment horizontal="center" vertical="center" shrinkToFit="1"/>
    </xf>
    <xf numFmtId="0" fontId="89" fillId="3" borderId="111" xfId="4" applyFont="1" applyFill="1" applyBorder="1" applyAlignment="1" applyProtection="1">
      <alignment horizontal="center" vertical="center" wrapText="1" shrinkToFit="1"/>
    </xf>
    <xf numFmtId="0" fontId="89" fillId="3" borderId="83" xfId="4" applyFont="1" applyFill="1" applyBorder="1" applyAlignment="1" applyProtection="1">
      <alignment horizontal="center" vertical="center" wrapText="1" shrinkToFit="1"/>
    </xf>
    <xf numFmtId="0" fontId="89" fillId="3" borderId="75" xfId="4" applyFont="1" applyFill="1" applyBorder="1" applyAlignment="1" applyProtection="1">
      <alignment horizontal="center" vertical="center" shrinkToFit="1"/>
    </xf>
    <xf numFmtId="0" fontId="89" fillId="3" borderId="76" xfId="4" applyFont="1" applyFill="1" applyBorder="1" applyAlignment="1" applyProtection="1">
      <alignment horizontal="center" vertical="center" shrinkToFit="1"/>
    </xf>
    <xf numFmtId="0" fontId="89" fillId="3" borderId="77" xfId="4" applyFont="1" applyFill="1" applyBorder="1" applyAlignment="1" applyProtection="1">
      <alignment horizontal="center" vertical="center" shrinkToFit="1"/>
    </xf>
    <xf numFmtId="0" fontId="40" fillId="3" borderId="134" xfId="4" applyFont="1" applyFill="1" applyBorder="1" applyAlignment="1" applyProtection="1">
      <alignment horizontal="center" vertical="center" wrapText="1"/>
    </xf>
    <xf numFmtId="0" fontId="53" fillId="3" borderId="136" xfId="4" applyFill="1" applyBorder="1" applyAlignment="1" applyProtection="1">
      <alignment horizontal="center" vertical="center" wrapText="1"/>
    </xf>
    <xf numFmtId="0" fontId="53" fillId="3" borderId="138" xfId="4" applyFill="1" applyBorder="1" applyAlignment="1" applyProtection="1">
      <alignment horizontal="center" vertical="center" wrapText="1"/>
    </xf>
    <xf numFmtId="0" fontId="36" fillId="3" borderId="15" xfId="4" applyFont="1" applyFill="1" applyBorder="1" applyAlignment="1" applyProtection="1">
      <alignment horizontal="center" vertical="center" wrapText="1"/>
    </xf>
    <xf numFmtId="0" fontId="16" fillId="3" borderId="15" xfId="4" applyFont="1" applyFill="1" applyBorder="1" applyAlignment="1" applyProtection="1">
      <alignment horizontal="center" vertical="center" wrapText="1"/>
    </xf>
    <xf numFmtId="0" fontId="37" fillId="3" borderId="135" xfId="4" applyFont="1" applyFill="1" applyBorder="1" applyAlignment="1" applyProtection="1">
      <alignment horizontal="center" vertical="center" wrapText="1"/>
    </xf>
    <xf numFmtId="0" fontId="47" fillId="3" borderId="137" xfId="4" applyFont="1" applyFill="1" applyBorder="1" applyAlignment="1" applyProtection="1">
      <alignment horizontal="center" vertical="center" wrapText="1"/>
    </xf>
    <xf numFmtId="0" fontId="47" fillId="3" borderId="110" xfId="4" applyFont="1" applyFill="1" applyBorder="1" applyAlignment="1" applyProtection="1">
      <alignment horizontal="center" vertical="center" wrapText="1"/>
    </xf>
    <xf numFmtId="0" fontId="37" fillId="3" borderId="11" xfId="4" applyFont="1" applyFill="1" applyBorder="1" applyAlignment="1" applyProtection="1">
      <alignment horizontal="center" vertical="center" wrapText="1"/>
    </xf>
    <xf numFmtId="0" fontId="47" fillId="3" borderId="0" xfId="4" applyFont="1" applyFill="1" applyBorder="1" applyAlignment="1" applyProtection="1">
      <alignment horizontal="center" vertical="center" wrapText="1"/>
    </xf>
    <xf numFmtId="0" fontId="47" fillId="3" borderId="1" xfId="4" applyFont="1" applyFill="1" applyBorder="1" applyAlignment="1" applyProtection="1">
      <alignment horizontal="center" vertical="center" wrapText="1"/>
    </xf>
    <xf numFmtId="0" fontId="28" fillId="3" borderId="15" xfId="4" applyFont="1" applyFill="1" applyBorder="1" applyAlignment="1" applyProtection="1">
      <alignment horizontal="center" vertical="center" wrapText="1"/>
    </xf>
    <xf numFmtId="0" fontId="48" fillId="3" borderId="16" xfId="4" applyFont="1" applyFill="1" applyBorder="1" applyAlignment="1" applyProtection="1">
      <alignment horizontal="center" vertical="center" wrapText="1"/>
    </xf>
    <xf numFmtId="0" fontId="48" fillId="3" borderId="4" xfId="4" applyFont="1" applyFill="1" applyBorder="1" applyAlignment="1" applyProtection="1">
      <alignment horizontal="center" vertical="center" wrapText="1"/>
    </xf>
    <xf numFmtId="0" fontId="87" fillId="18" borderId="15" xfId="4" applyFont="1" applyFill="1" applyBorder="1" applyAlignment="1" applyProtection="1">
      <alignment horizontal="left" vertical="center" wrapText="1"/>
    </xf>
    <xf numFmtId="0" fontId="94" fillId="11" borderId="186" xfId="4" applyFont="1" applyFill="1" applyBorder="1" applyAlignment="1" applyProtection="1">
      <alignment horizontal="left" vertical="center" wrapText="1"/>
    </xf>
    <xf numFmtId="0" fontId="94" fillId="11" borderId="169" xfId="4" applyFont="1" applyFill="1" applyBorder="1" applyAlignment="1" applyProtection="1">
      <alignment horizontal="left" vertical="center" wrapText="1"/>
    </xf>
    <xf numFmtId="0" fontId="94" fillId="11" borderId="187" xfId="4" applyFont="1" applyFill="1" applyBorder="1" applyAlignment="1" applyProtection="1">
      <alignment horizontal="left" vertical="center" wrapText="1"/>
    </xf>
    <xf numFmtId="0" fontId="89" fillId="3" borderId="16" xfId="4" applyFont="1" applyFill="1" applyBorder="1" applyAlignment="1" applyProtection="1">
      <alignment horizontal="left" vertical="center" wrapText="1"/>
    </xf>
    <xf numFmtId="0" fontId="0" fillId="3" borderId="4" xfId="0" applyFill="1" applyBorder="1" applyAlignment="1" applyProtection="1">
      <alignment horizontal="left" vertical="center" wrapText="1"/>
    </xf>
    <xf numFmtId="0" fontId="24" fillId="3" borderId="11" xfId="4" applyFont="1" applyFill="1" applyBorder="1" applyAlignment="1" applyProtection="1">
      <alignment horizontal="center" vertical="center" wrapText="1"/>
    </xf>
    <xf numFmtId="0" fontId="47" fillId="3" borderId="17" xfId="4" applyFont="1" applyFill="1" applyBorder="1" applyAlignment="1" applyProtection="1">
      <alignment horizontal="center" vertical="center" wrapText="1"/>
    </xf>
    <xf numFmtId="0" fontId="47" fillId="3" borderId="14" xfId="4" applyFont="1" applyFill="1" applyBorder="1" applyAlignment="1" applyProtection="1">
      <alignment horizontal="center" vertical="center" wrapText="1"/>
    </xf>
    <xf numFmtId="0" fontId="47" fillId="3" borderId="13" xfId="4" applyFont="1" applyFill="1" applyBorder="1" applyAlignment="1" applyProtection="1">
      <alignment horizontal="center" vertical="center" wrapText="1"/>
    </xf>
    <xf numFmtId="0" fontId="89" fillId="3" borderId="189" xfId="4" applyFont="1" applyFill="1" applyBorder="1" applyAlignment="1" applyProtection="1">
      <alignment horizontal="center" vertical="center" shrinkToFit="1"/>
    </xf>
    <xf numFmtId="0" fontId="89" fillId="3" borderId="185" xfId="4" applyFont="1" applyFill="1" applyBorder="1" applyAlignment="1" applyProtection="1">
      <alignment horizontal="center" vertical="center" shrinkToFit="1"/>
    </xf>
    <xf numFmtId="0" fontId="89" fillId="3" borderId="188" xfId="4" applyFont="1" applyFill="1" applyBorder="1" applyAlignment="1" applyProtection="1">
      <alignment horizontal="center" vertical="center" shrinkToFit="1"/>
    </xf>
    <xf numFmtId="0" fontId="89" fillId="3" borderId="134" xfId="4" applyFont="1" applyFill="1" applyBorder="1" applyAlignment="1" applyProtection="1">
      <alignment horizontal="center" vertical="center" wrapText="1" shrinkToFit="1"/>
    </xf>
    <xf numFmtId="0" fontId="89" fillId="3" borderId="138" xfId="4" applyFont="1" applyFill="1" applyBorder="1" applyAlignment="1" applyProtection="1">
      <alignment horizontal="center" vertical="center" wrapText="1" shrinkToFit="1"/>
    </xf>
    <xf numFmtId="0" fontId="42" fillId="3" borderId="15" xfId="4" applyFont="1" applyFill="1" applyBorder="1" applyAlignment="1" applyProtection="1">
      <alignment horizontal="center" vertical="center" wrapText="1"/>
    </xf>
    <xf numFmtId="0" fontId="89" fillId="3" borderId="135" xfId="4" applyFont="1" applyFill="1" applyBorder="1" applyAlignment="1" applyProtection="1">
      <alignment horizontal="center" vertical="center" wrapText="1" shrinkToFit="1"/>
    </xf>
    <xf numFmtId="0" fontId="89" fillId="3" borderId="110" xfId="4" applyFont="1" applyFill="1" applyBorder="1" applyAlignment="1" applyProtection="1">
      <alignment horizontal="center" vertical="center" wrapText="1" shrinkToFit="1"/>
    </xf>
    <xf numFmtId="0" fontId="89" fillId="3" borderId="17" xfId="4" applyFont="1" applyFill="1" applyBorder="1" applyAlignment="1" applyProtection="1">
      <alignment horizontal="center" vertical="center" wrapText="1" shrinkToFit="1"/>
    </xf>
    <xf numFmtId="0" fontId="89" fillId="3" borderId="13" xfId="4" applyFont="1" applyFill="1" applyBorder="1" applyAlignment="1" applyProtection="1">
      <alignment horizontal="center" vertical="center" shrinkToFit="1"/>
    </xf>
    <xf numFmtId="0" fontId="89" fillId="3" borderId="83" xfId="4" applyFont="1" applyFill="1" applyBorder="1" applyAlignment="1" applyProtection="1">
      <alignment horizontal="center" vertical="center" shrinkToFit="1"/>
    </xf>
    <xf numFmtId="0" fontId="87" fillId="9" borderId="5" xfId="4" applyFont="1" applyFill="1" applyBorder="1" applyAlignment="1" applyProtection="1">
      <alignment horizontal="left" vertical="center" wrapText="1"/>
    </xf>
    <xf numFmtId="0" fontId="87" fillId="9" borderId="9" xfId="4" applyFont="1" applyFill="1" applyBorder="1" applyAlignment="1" applyProtection="1">
      <alignment horizontal="left" vertical="center" wrapText="1"/>
    </xf>
    <xf numFmtId="0" fontId="87" fillId="9" borderId="10" xfId="4" applyFont="1" applyFill="1" applyBorder="1" applyAlignment="1" applyProtection="1">
      <alignment horizontal="left" vertical="center" wrapText="1"/>
    </xf>
    <xf numFmtId="0" fontId="87" fillId="19" borderId="5" xfId="4" applyFont="1" applyFill="1" applyBorder="1" applyAlignment="1" applyProtection="1">
      <alignment horizontal="left" vertical="center" wrapText="1"/>
    </xf>
    <xf numFmtId="0" fontId="87" fillId="19" borderId="9" xfId="4" applyFont="1" applyFill="1" applyBorder="1" applyAlignment="1" applyProtection="1">
      <alignment horizontal="left" vertical="center" wrapText="1"/>
    </xf>
    <xf numFmtId="0" fontId="95" fillId="3" borderId="96" xfId="4" applyFont="1" applyFill="1" applyBorder="1" applyAlignment="1" applyProtection="1">
      <alignment horizontal="left" vertical="center" wrapText="1"/>
    </xf>
    <xf numFmtId="0" fontId="95" fillId="3" borderId="193" xfId="4" applyFont="1" applyFill="1" applyBorder="1" applyAlignment="1" applyProtection="1">
      <alignment horizontal="left" vertical="center" wrapText="1"/>
    </xf>
    <xf numFmtId="0" fontId="87" fillId="11" borderId="5" xfId="4" applyFont="1" applyFill="1" applyBorder="1" applyAlignment="1" applyProtection="1">
      <alignment horizontal="left" vertical="center" wrapText="1"/>
    </xf>
    <xf numFmtId="0" fontId="87" fillId="11" borderId="9" xfId="4" applyFont="1" applyFill="1" applyBorder="1" applyAlignment="1" applyProtection="1">
      <alignment horizontal="left" vertical="center" wrapText="1"/>
    </xf>
    <xf numFmtId="0" fontId="87" fillId="11" borderId="10" xfId="4" applyFont="1" applyFill="1" applyBorder="1" applyAlignment="1" applyProtection="1">
      <alignment horizontal="left" vertical="center" wrapText="1"/>
    </xf>
    <xf numFmtId="0" fontId="95" fillId="3" borderId="194" xfId="4" applyFont="1" applyFill="1" applyBorder="1" applyAlignment="1" applyProtection="1">
      <alignment horizontal="left" vertical="center" wrapText="1"/>
    </xf>
    <xf numFmtId="0" fontId="17" fillId="3" borderId="42" xfId="4" applyFont="1" applyFill="1" applyBorder="1" applyAlignment="1" applyProtection="1">
      <alignment horizontal="center" vertical="center" wrapText="1"/>
    </xf>
    <xf numFmtId="0" fontId="18" fillId="3" borderId="28" xfId="4" applyFont="1" applyFill="1" applyBorder="1" applyAlignment="1" applyProtection="1">
      <alignment horizontal="center" vertical="center" wrapText="1"/>
    </xf>
    <xf numFmtId="0" fontId="17" fillId="3" borderId="54" xfId="4" applyFont="1" applyFill="1" applyBorder="1" applyAlignment="1" applyProtection="1">
      <alignment horizontal="center" vertical="center" wrapText="1"/>
    </xf>
    <xf numFmtId="0" fontId="33" fillId="3" borderId="84" xfId="4" applyFont="1" applyFill="1" applyBorder="1" applyAlignment="1" applyProtection="1">
      <alignment horizontal="left" vertical="center" wrapText="1"/>
    </xf>
    <xf numFmtId="0" fontId="36" fillId="3" borderId="9" xfId="4" applyFont="1" applyFill="1" applyBorder="1" applyAlignment="1" applyProtection="1">
      <alignment horizontal="left" vertical="center" wrapText="1"/>
    </xf>
    <xf numFmtId="0" fontId="36" fillId="3" borderId="60" xfId="4" applyFont="1" applyFill="1" applyBorder="1" applyAlignment="1" applyProtection="1">
      <alignment horizontal="left" vertical="center" wrapText="1"/>
    </xf>
    <xf numFmtId="0" fontId="32" fillId="3" borderId="92" xfId="4" applyFont="1" applyFill="1" applyBorder="1" applyAlignment="1" applyProtection="1">
      <alignment horizontal="center" vertical="center" wrapText="1"/>
    </xf>
    <xf numFmtId="0" fontId="36" fillId="3" borderId="55" xfId="4" applyFont="1" applyFill="1" applyBorder="1" applyAlignment="1" applyProtection="1">
      <alignment horizontal="center" vertical="center" wrapText="1"/>
    </xf>
    <xf numFmtId="0" fontId="35" fillId="3" borderId="92" xfId="4" applyFont="1" applyFill="1" applyBorder="1" applyAlignment="1" applyProtection="1">
      <alignment horizontal="center" vertical="center" wrapText="1"/>
    </xf>
    <xf numFmtId="0" fontId="35" fillId="3" borderId="55" xfId="4" applyFont="1" applyFill="1" applyBorder="1" applyAlignment="1" applyProtection="1">
      <alignment horizontal="center" vertical="center" wrapText="1"/>
    </xf>
    <xf numFmtId="0" fontId="35" fillId="3" borderId="93" xfId="4" applyFont="1" applyFill="1" applyBorder="1" applyAlignment="1" applyProtection="1">
      <alignment horizontal="center" vertical="center" wrapText="1"/>
    </xf>
    <xf numFmtId="0" fontId="87" fillId="18" borderId="12" xfId="4" applyFont="1" applyFill="1" applyBorder="1" applyAlignment="1" applyProtection="1">
      <alignment horizontal="left" vertical="center" wrapText="1"/>
    </xf>
    <xf numFmtId="0" fontId="87" fillId="18" borderId="11" xfId="4" applyFont="1" applyFill="1" applyBorder="1" applyAlignment="1" applyProtection="1">
      <alignment horizontal="left" vertical="center" wrapText="1"/>
    </xf>
    <xf numFmtId="0" fontId="87" fillId="18" borderId="9" xfId="4" applyFont="1" applyFill="1" applyBorder="1" applyAlignment="1" applyProtection="1">
      <alignment horizontal="left" vertical="center" wrapText="1"/>
    </xf>
    <xf numFmtId="0" fontId="87" fillId="18" borderId="10" xfId="4" applyFont="1" applyFill="1" applyBorder="1" applyAlignment="1" applyProtection="1">
      <alignment horizontal="left" vertical="center" wrapText="1"/>
    </xf>
    <xf numFmtId="49" fontId="94" fillId="0" borderId="5" xfId="4" applyNumberFormat="1" applyFont="1" applyFill="1" applyBorder="1" applyAlignment="1" applyProtection="1">
      <alignment horizontal="left" vertical="center" shrinkToFit="1"/>
    </xf>
    <xf numFmtId="49" fontId="94" fillId="0" borderId="9" xfId="4" applyNumberFormat="1" applyFont="1" applyFill="1" applyBorder="1" applyAlignment="1" applyProtection="1">
      <alignment horizontal="left" vertical="center" shrinkToFit="1"/>
    </xf>
    <xf numFmtId="0" fontId="87" fillId="18" borderId="5" xfId="4" applyFont="1" applyFill="1" applyBorder="1" applyAlignment="1" applyProtection="1">
      <alignment horizontal="left" vertical="center" wrapText="1"/>
    </xf>
    <xf numFmtId="0" fontId="43" fillId="3" borderId="154" xfId="4" applyFont="1" applyFill="1" applyBorder="1" applyAlignment="1" applyProtection="1">
      <alignment horizontal="center" vertical="center" wrapText="1"/>
    </xf>
    <xf numFmtId="0" fontId="0" fillId="3" borderId="110" xfId="0" applyFill="1" applyBorder="1" applyAlignment="1" applyProtection="1">
      <alignment horizontal="center" vertical="center" wrapText="1"/>
    </xf>
    <xf numFmtId="0" fontId="40" fillId="3" borderId="11" xfId="4" applyFont="1" applyFill="1" applyBorder="1" applyAlignment="1" applyProtection="1">
      <alignment horizontal="center" vertical="center" wrapText="1"/>
    </xf>
    <xf numFmtId="0" fontId="0" fillId="3" borderId="1" xfId="0" applyFill="1" applyBorder="1" applyAlignment="1" applyProtection="1">
      <alignment horizontal="center" vertical="center" wrapText="1"/>
    </xf>
    <xf numFmtId="0" fontId="43" fillId="3" borderId="148" xfId="4" applyFont="1" applyFill="1" applyBorder="1" applyAlignment="1" applyProtection="1">
      <alignment horizontal="center" vertical="center" wrapText="1"/>
    </xf>
    <xf numFmtId="0" fontId="47" fillId="3" borderId="149" xfId="4" applyFont="1" applyFill="1" applyBorder="1" applyAlignment="1" applyProtection="1">
      <alignment horizontal="center" vertical="center" wrapText="1"/>
    </xf>
    <xf numFmtId="0" fontId="0" fillId="3" borderId="150" xfId="0" applyFill="1" applyBorder="1" applyAlignment="1" applyProtection="1">
      <alignment horizontal="center" vertical="center" wrapText="1"/>
    </xf>
    <xf numFmtId="0" fontId="89" fillId="3" borderId="17" xfId="4" applyFont="1" applyFill="1" applyBorder="1" applyAlignment="1" applyProtection="1">
      <alignment horizontal="left" vertical="center" wrapText="1"/>
    </xf>
    <xf numFmtId="0" fontId="89" fillId="3" borderId="14" xfId="4" applyFont="1" applyFill="1" applyBorder="1" applyAlignment="1" applyProtection="1">
      <alignment horizontal="left" vertical="center" wrapText="1"/>
    </xf>
    <xf numFmtId="0" fontId="0" fillId="3" borderId="13" xfId="0" applyFill="1" applyBorder="1" applyAlignment="1" applyProtection="1">
      <alignment horizontal="left" vertical="center" wrapText="1"/>
    </xf>
    <xf numFmtId="0" fontId="40" fillId="3" borderId="14" xfId="4" applyFont="1"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5" fillId="3" borderId="16" xfId="4" applyFont="1" applyFill="1" applyBorder="1" applyAlignment="1" applyProtection="1">
      <alignment horizontal="left" vertical="center" wrapText="1"/>
    </xf>
    <xf numFmtId="0" fontId="47" fillId="3" borderId="16" xfId="4" applyFont="1" applyFill="1" applyBorder="1" applyAlignment="1" applyProtection="1">
      <alignment horizontal="left" vertical="center" wrapText="1"/>
    </xf>
    <xf numFmtId="0" fontId="16" fillId="3" borderId="135" xfId="4" applyFont="1" applyFill="1" applyBorder="1" applyAlignment="1" applyProtection="1">
      <alignment horizontal="center" vertical="center" wrapText="1"/>
    </xf>
    <xf numFmtId="0" fontId="86" fillId="0" borderId="11" xfId="4" applyFont="1" applyFill="1" applyBorder="1" applyAlignment="1" applyProtection="1">
      <alignment horizontal="left" vertical="top" wrapText="1"/>
    </xf>
    <xf numFmtId="49" fontId="93" fillId="0" borderId="1" xfId="4" applyNumberFormat="1" applyFont="1" applyFill="1" applyBorder="1" applyAlignment="1" applyProtection="1">
      <alignment horizontal="left" vertical="center" wrapText="1"/>
    </xf>
    <xf numFmtId="0" fontId="89" fillId="0" borderId="4" xfId="4" applyFont="1" applyFill="1" applyBorder="1" applyAlignment="1" applyProtection="1">
      <alignment horizontal="left" vertical="top" wrapText="1"/>
      <protection locked="0"/>
    </xf>
    <xf numFmtId="0" fontId="89" fillId="0" borderId="2" xfId="4" applyFont="1" applyFill="1" applyBorder="1" applyAlignment="1" applyProtection="1">
      <alignment horizontal="left" vertical="top" wrapText="1"/>
      <protection locked="0"/>
    </xf>
    <xf numFmtId="0" fontId="37" fillId="3" borderId="17" xfId="4" applyFont="1" applyFill="1" applyBorder="1" applyAlignment="1" applyProtection="1">
      <alignment horizontal="center" vertical="center" wrapText="1"/>
    </xf>
    <xf numFmtId="0" fontId="89" fillId="0" borderId="0" xfId="4" applyFont="1" applyFill="1" applyBorder="1" applyAlignment="1" applyProtection="1">
      <alignment horizontal="center" vertical="center" wrapText="1"/>
    </xf>
    <xf numFmtId="0" fontId="88" fillId="3" borderId="15" xfId="4" applyFont="1" applyFill="1" applyBorder="1" applyAlignment="1" applyProtection="1">
      <alignment horizontal="center" vertical="center" wrapText="1"/>
    </xf>
    <xf numFmtId="0" fontId="88" fillId="3" borderId="16" xfId="4" applyFont="1" applyFill="1" applyBorder="1" applyAlignment="1" applyProtection="1">
      <alignment horizontal="center" vertical="center" wrapText="1"/>
    </xf>
    <xf numFmtId="0" fontId="0" fillId="3" borderId="4" xfId="0" applyFill="1" applyBorder="1" applyAlignment="1" applyProtection="1">
      <alignment horizontal="center" vertical="center" wrapText="1"/>
    </xf>
    <xf numFmtId="0" fontId="87" fillId="9" borderId="2" xfId="4" applyFont="1" applyFill="1" applyBorder="1" applyAlignment="1" applyProtection="1">
      <alignment vertical="center" wrapText="1"/>
    </xf>
    <xf numFmtId="0" fontId="95" fillId="3" borderId="12" xfId="4" applyFont="1" applyFill="1" applyBorder="1" applyAlignment="1" applyProtection="1">
      <alignment horizontal="center" vertical="center" shrinkToFit="1"/>
    </xf>
    <xf numFmtId="0" fontId="95" fillId="3" borderId="11" xfId="4" applyFont="1" applyFill="1" applyBorder="1" applyAlignment="1" applyProtection="1">
      <alignment horizontal="center" vertical="center" shrinkToFit="1"/>
    </xf>
    <xf numFmtId="0" fontId="95" fillId="3" borderId="17" xfId="4" applyFont="1" applyFill="1" applyBorder="1" applyAlignment="1" applyProtection="1">
      <alignment horizontal="center" vertical="center" shrinkToFit="1"/>
    </xf>
    <xf numFmtId="0" fontId="25" fillId="3" borderId="15" xfId="4" applyFont="1" applyFill="1" applyBorder="1" applyAlignment="1" applyProtection="1">
      <alignment horizontal="center" vertical="center" wrapText="1"/>
    </xf>
    <xf numFmtId="0" fontId="49" fillId="3" borderId="16" xfId="4" applyFont="1" applyFill="1" applyBorder="1" applyAlignment="1" applyProtection="1">
      <alignment horizontal="center" vertical="center" wrapText="1"/>
    </xf>
    <xf numFmtId="0" fontId="43" fillId="3" borderId="153" xfId="4" applyFont="1" applyFill="1" applyBorder="1" applyAlignment="1" applyProtection="1">
      <alignment horizontal="center" vertical="center" wrapText="1"/>
    </xf>
    <xf numFmtId="0" fontId="47" fillId="3" borderId="136" xfId="4" applyFont="1" applyFill="1" applyBorder="1" applyAlignment="1" applyProtection="1">
      <alignment horizontal="center" vertical="center" wrapText="1"/>
    </xf>
    <xf numFmtId="0" fontId="0" fillId="3" borderId="138" xfId="0" applyFill="1" applyBorder="1" applyAlignment="1" applyProtection="1">
      <alignment horizontal="center" vertical="center" wrapText="1"/>
    </xf>
    <xf numFmtId="0" fontId="89" fillId="0" borderId="7" xfId="4" applyFont="1" applyFill="1" applyBorder="1" applyAlignment="1" applyProtection="1">
      <alignment horizontal="right" vertical="center" wrapText="1"/>
    </xf>
    <xf numFmtId="0" fontId="89" fillId="0" borderId="0" xfId="4" applyFont="1" applyFill="1" applyBorder="1" applyAlignment="1" applyProtection="1">
      <alignment horizontal="right" vertical="center" wrapText="1"/>
    </xf>
    <xf numFmtId="49" fontId="40" fillId="3" borderId="7" xfId="4" applyNumberFormat="1" applyFont="1" applyFill="1" applyBorder="1" applyAlignment="1" applyProtection="1">
      <alignment horizontal="center" vertical="center" wrapText="1"/>
    </xf>
    <xf numFmtId="49" fontId="47" fillId="3" borderId="7" xfId="4" applyNumberFormat="1" applyFont="1" applyFill="1" applyBorder="1" applyAlignment="1" applyProtection="1">
      <alignment horizontal="center" vertical="center" wrapText="1"/>
    </xf>
    <xf numFmtId="0" fontId="0" fillId="3" borderId="8" xfId="0" applyFill="1" applyBorder="1" applyAlignment="1" applyProtection="1">
      <alignment horizontal="center" vertical="center" wrapText="1"/>
    </xf>
    <xf numFmtId="49" fontId="40" fillId="3" borderId="16" xfId="4" applyNumberFormat="1" applyFont="1" applyFill="1" applyBorder="1" applyAlignment="1" applyProtection="1">
      <alignment horizontal="center" vertical="center" wrapText="1"/>
    </xf>
    <xf numFmtId="49" fontId="47" fillId="3" borderId="16" xfId="4" applyNumberFormat="1" applyFont="1" applyFill="1" applyBorder="1" applyAlignment="1" applyProtection="1">
      <alignment horizontal="center" vertical="center" wrapText="1"/>
    </xf>
    <xf numFmtId="0" fontId="43" fillId="3" borderId="15" xfId="4" applyFont="1" applyFill="1" applyBorder="1" applyAlignment="1" applyProtection="1">
      <alignment horizontal="center" vertical="center" wrapText="1"/>
    </xf>
    <xf numFmtId="0" fontId="40" fillId="3" borderId="12" xfId="4" applyFont="1" applyFill="1" applyBorder="1" applyAlignment="1" applyProtection="1">
      <alignment horizontal="center" vertical="center" wrapText="1"/>
    </xf>
    <xf numFmtId="0" fontId="47" fillId="3" borderId="7" xfId="4" applyFont="1" applyFill="1" applyBorder="1" applyAlignment="1" applyProtection="1">
      <alignment horizontal="center" vertical="center" wrapText="1"/>
    </xf>
    <xf numFmtId="0" fontId="37" fillId="3" borderId="15" xfId="4" applyFont="1" applyFill="1" applyBorder="1" applyAlignment="1" applyProtection="1">
      <alignment horizontal="left" vertical="center" wrapText="1"/>
    </xf>
    <xf numFmtId="38" fontId="0" fillId="3" borderId="148" xfId="5" applyFont="1" applyFill="1" applyBorder="1" applyAlignment="1" applyProtection="1">
      <alignment horizontal="center" vertical="center" wrapText="1"/>
    </xf>
    <xf numFmtId="38" fontId="0" fillId="3" borderId="149" xfId="5" applyFont="1" applyFill="1" applyBorder="1" applyAlignment="1" applyProtection="1">
      <alignment horizontal="center" vertical="center" wrapText="1"/>
    </xf>
    <xf numFmtId="0" fontId="95" fillId="3" borderId="96" xfId="4" applyFont="1" applyFill="1" applyBorder="1" applyAlignment="1" applyProtection="1">
      <alignment horizontal="center" vertical="center" wrapText="1"/>
    </xf>
    <xf numFmtId="0" fontId="95" fillId="3" borderId="193" xfId="4" applyFont="1" applyFill="1" applyBorder="1" applyAlignment="1" applyProtection="1">
      <alignment horizontal="center" vertical="center" wrapText="1"/>
    </xf>
    <xf numFmtId="0" fontId="18" fillId="3" borderId="42" xfId="4" applyFont="1" applyFill="1" applyBorder="1" applyAlignment="1" applyProtection="1">
      <alignment horizontal="center" vertical="center" wrapText="1"/>
    </xf>
    <xf numFmtId="0" fontId="18" fillId="3" borderId="54" xfId="4" applyFont="1" applyFill="1" applyBorder="1" applyAlignment="1" applyProtection="1">
      <alignment horizontal="center" vertical="center" wrapText="1"/>
    </xf>
    <xf numFmtId="0" fontId="18" fillId="20" borderId="2" xfId="4" applyFont="1" applyFill="1" applyBorder="1" applyAlignment="1" applyProtection="1">
      <alignment horizontal="center" vertical="center" wrapText="1"/>
    </xf>
    <xf numFmtId="0" fontId="46" fillId="20" borderId="2" xfId="4" applyFont="1" applyFill="1" applyBorder="1" applyAlignment="1" applyProtection="1">
      <alignment horizontal="center" vertical="center" wrapText="1"/>
    </xf>
    <xf numFmtId="0" fontId="0" fillId="20" borderId="12" xfId="0" applyFill="1" applyBorder="1" applyAlignment="1">
      <alignment horizontal="center" vertical="center" shrinkToFit="1"/>
    </xf>
    <xf numFmtId="0" fontId="0" fillId="20" borderId="9" xfId="0" applyFill="1" applyBorder="1" applyAlignment="1">
      <alignment horizontal="center" vertical="center" shrinkToFit="1"/>
    </xf>
    <xf numFmtId="0" fontId="0" fillId="20" borderId="10" xfId="0" applyFill="1" applyBorder="1" applyAlignment="1">
      <alignment horizontal="center" vertical="center" shrinkToFit="1"/>
    </xf>
    <xf numFmtId="0" fontId="0" fillId="20" borderId="153" xfId="0" applyFill="1" applyBorder="1" applyAlignment="1" applyProtection="1">
      <alignment horizontal="center" vertical="center" shrinkToFit="1"/>
    </xf>
    <xf numFmtId="0" fontId="0" fillId="20" borderId="136" xfId="0" applyFill="1" applyBorder="1" applyAlignment="1" applyProtection="1">
      <alignment horizontal="center" vertical="center" shrinkToFit="1"/>
    </xf>
    <xf numFmtId="0" fontId="0" fillId="20" borderId="192" xfId="0" applyFill="1" applyBorder="1" applyAlignment="1" applyProtection="1">
      <alignment horizontal="center" vertical="center" shrinkToFit="1"/>
    </xf>
    <xf numFmtId="0" fontId="76" fillId="20" borderId="204" xfId="0" applyFont="1" applyFill="1" applyBorder="1" applyAlignment="1" applyProtection="1">
      <alignment horizontal="center" vertical="center" shrinkToFit="1"/>
    </xf>
    <xf numFmtId="0" fontId="76" fillId="20" borderId="205" xfId="0" applyFont="1" applyFill="1" applyBorder="1" applyAlignment="1" applyProtection="1">
      <alignment horizontal="center" vertical="center" shrinkToFit="1"/>
    </xf>
    <xf numFmtId="0" fontId="76" fillId="20" borderId="206" xfId="0" applyFont="1" applyFill="1" applyBorder="1" applyAlignment="1" applyProtection="1">
      <alignment horizontal="center" vertical="center" shrinkToFit="1"/>
    </xf>
    <xf numFmtId="0" fontId="0" fillId="0" borderId="0" xfId="0" applyBorder="1" applyAlignment="1" applyProtection="1">
      <alignment horizontal="left" vertical="center" wrapText="1"/>
    </xf>
    <xf numFmtId="0" fontId="0" fillId="0" borderId="0" xfId="0" applyAlignment="1" applyProtection="1">
      <alignment horizontal="left" vertical="center" wrapText="1"/>
    </xf>
    <xf numFmtId="0" fontId="115" fillId="0" borderId="0" xfId="0" applyFont="1" applyAlignment="1" applyProtection="1">
      <alignment horizontal="center"/>
    </xf>
    <xf numFmtId="0" fontId="0" fillId="0" borderId="0" xfId="0" applyAlignment="1" applyProtection="1">
      <alignment horizontal="center" vertical="center" wrapText="1"/>
    </xf>
    <xf numFmtId="0" fontId="0" fillId="0" borderId="0" xfId="0" applyAlignment="1" applyProtection="1">
      <alignment horizontal="center" vertical="center"/>
    </xf>
    <xf numFmtId="0" fontId="18" fillId="20" borderId="10" xfId="4" applyFont="1" applyFill="1" applyBorder="1" applyAlignment="1" applyProtection="1">
      <alignment horizontal="center" vertical="center" wrapText="1"/>
    </xf>
    <xf numFmtId="0" fontId="58" fillId="0" borderId="26" xfId="0" applyFont="1" applyFill="1" applyBorder="1" applyAlignment="1" applyProtection="1">
      <alignment horizontal="center" vertical="center"/>
    </xf>
    <xf numFmtId="0" fontId="58" fillId="0" borderId="11" xfId="0" applyFont="1" applyFill="1" applyBorder="1" applyAlignment="1" applyProtection="1">
      <alignment horizontal="center" vertical="center"/>
    </xf>
    <xf numFmtId="0" fontId="58" fillId="0" borderId="17" xfId="0" applyFont="1" applyFill="1" applyBorder="1" applyAlignment="1" applyProtection="1">
      <alignment horizontal="center" vertical="center"/>
    </xf>
    <xf numFmtId="0" fontId="58" fillId="0" borderId="28" xfId="0" applyFont="1" applyFill="1" applyBorder="1" applyAlignment="1" applyProtection="1">
      <alignment horizontal="center" vertical="center"/>
    </xf>
    <xf numFmtId="0" fontId="58" fillId="0" borderId="1" xfId="0" applyFont="1" applyFill="1" applyBorder="1" applyAlignment="1" applyProtection="1">
      <alignment horizontal="center" vertical="center"/>
    </xf>
    <xf numFmtId="0" fontId="58" fillId="0" borderId="13" xfId="0" applyFont="1" applyFill="1" applyBorder="1" applyAlignment="1" applyProtection="1">
      <alignment horizontal="center" vertical="center"/>
    </xf>
    <xf numFmtId="0" fontId="58" fillId="10" borderId="12" xfId="0" applyFont="1" applyFill="1" applyBorder="1" applyAlignment="1" applyProtection="1">
      <alignment horizontal="left" vertical="center" shrinkToFit="1"/>
    </xf>
    <xf numFmtId="0" fontId="58" fillId="10" borderId="11" xfId="0" applyFont="1" applyFill="1" applyBorder="1" applyAlignment="1" applyProtection="1">
      <alignment horizontal="left" vertical="center" shrinkToFit="1"/>
    </xf>
    <xf numFmtId="0" fontId="58" fillId="10" borderId="18" xfId="0" applyFont="1" applyFill="1" applyBorder="1" applyAlignment="1" applyProtection="1">
      <alignment horizontal="left" vertical="center" shrinkToFit="1"/>
    </xf>
    <xf numFmtId="0" fontId="58" fillId="10" borderId="8" xfId="0" applyFont="1" applyFill="1" applyBorder="1" applyAlignment="1" applyProtection="1">
      <alignment horizontal="left" vertical="center" shrinkToFit="1"/>
    </xf>
    <xf numFmtId="0" fontId="58" fillId="10" borderId="1" xfId="0" applyFont="1" applyFill="1" applyBorder="1" applyAlignment="1" applyProtection="1">
      <alignment horizontal="left" vertical="center" shrinkToFit="1"/>
    </xf>
    <xf numFmtId="0" fontId="58" fillId="10" borderId="6" xfId="0" applyFont="1" applyFill="1" applyBorder="1" applyAlignment="1" applyProtection="1">
      <alignment horizontal="left" vertical="center" shrinkToFit="1"/>
    </xf>
    <xf numFmtId="0" fontId="58" fillId="0" borderId="3"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8" fillId="10" borderId="2" xfId="0" applyFont="1" applyFill="1" applyBorder="1" applyAlignment="1" applyProtection="1">
      <alignment horizontal="left" vertical="center" shrinkToFit="1"/>
    </xf>
    <xf numFmtId="0" fontId="58" fillId="10" borderId="25" xfId="0" applyFont="1" applyFill="1" applyBorder="1" applyAlignment="1" applyProtection="1">
      <alignment horizontal="left" vertical="center" shrinkToFit="1"/>
    </xf>
    <xf numFmtId="0" fontId="59" fillId="0" borderId="1" xfId="0" applyFont="1" applyFill="1" applyBorder="1" applyAlignment="1" applyProtection="1">
      <alignment horizontal="left" vertical="center"/>
    </xf>
    <xf numFmtId="0" fontId="59" fillId="0" borderId="9" xfId="0" applyFont="1" applyFill="1" applyBorder="1" applyAlignment="1" applyProtection="1">
      <alignment horizontal="left" vertical="center"/>
    </xf>
    <xf numFmtId="177" fontId="0" fillId="10" borderId="9" xfId="0" applyNumberFormat="1" applyFill="1" applyBorder="1" applyAlignment="1" applyProtection="1">
      <alignment horizontal="left" vertical="center" shrinkToFit="1"/>
    </xf>
    <xf numFmtId="0" fontId="58" fillId="0" borderId="26" xfId="0" applyFont="1" applyFill="1" applyBorder="1" applyAlignment="1" applyProtection="1">
      <alignment horizontal="center" vertical="center" textRotation="255" wrapText="1"/>
    </xf>
    <xf numFmtId="0" fontId="58" fillId="0" borderId="17" xfId="0" applyFont="1" applyFill="1" applyBorder="1" applyAlignment="1" applyProtection="1">
      <alignment horizontal="center" vertical="center" textRotation="255" wrapText="1"/>
    </xf>
    <xf numFmtId="0" fontId="58" fillId="0" borderId="27" xfId="0" applyFont="1" applyFill="1" applyBorder="1" applyAlignment="1" applyProtection="1">
      <alignment horizontal="center" vertical="center" textRotation="255" wrapText="1"/>
    </xf>
    <xf numFmtId="0" fontId="58" fillId="0" borderId="14" xfId="0" applyFont="1" applyFill="1" applyBorder="1" applyAlignment="1" applyProtection="1">
      <alignment horizontal="center" vertical="center" textRotation="255" wrapText="1"/>
    </xf>
    <xf numFmtId="0" fontId="58" fillId="0" borderId="37" xfId="0" applyFont="1" applyFill="1" applyBorder="1" applyAlignment="1" applyProtection="1">
      <alignment horizontal="center" vertical="center" textRotation="255" wrapText="1"/>
    </xf>
    <xf numFmtId="0" fontId="58" fillId="0" borderId="38" xfId="0" applyFont="1" applyFill="1" applyBorder="1" applyAlignment="1" applyProtection="1">
      <alignment horizontal="center" vertical="center" textRotation="255" wrapText="1"/>
    </xf>
    <xf numFmtId="0" fontId="67" fillId="10" borderId="12" xfId="0" applyFont="1" applyFill="1" applyBorder="1" applyAlignment="1" applyProtection="1">
      <alignment horizontal="left" vertical="top" wrapText="1"/>
    </xf>
    <xf numFmtId="0" fontId="67" fillId="10" borderId="11" xfId="0" applyFont="1" applyFill="1" applyBorder="1" applyAlignment="1" applyProtection="1">
      <alignment horizontal="left" vertical="top" wrapText="1"/>
    </xf>
    <xf numFmtId="0" fontId="67" fillId="10" borderId="18" xfId="0" applyFont="1" applyFill="1" applyBorder="1" applyAlignment="1" applyProtection="1">
      <alignment horizontal="left" vertical="top" wrapText="1"/>
    </xf>
    <xf numFmtId="0" fontId="67" fillId="10" borderId="7" xfId="0" applyFont="1" applyFill="1" applyBorder="1" applyAlignment="1" applyProtection="1">
      <alignment horizontal="left" vertical="top" wrapText="1"/>
    </xf>
    <xf numFmtId="0" fontId="67" fillId="10" borderId="0" xfId="0" applyFont="1" applyFill="1" applyBorder="1" applyAlignment="1" applyProtection="1">
      <alignment horizontal="left" vertical="top" wrapText="1"/>
    </xf>
    <xf numFmtId="0" fontId="67" fillId="10" borderId="19" xfId="0" applyFont="1" applyFill="1" applyBorder="1" applyAlignment="1" applyProtection="1">
      <alignment horizontal="left" vertical="top" wrapText="1"/>
    </xf>
    <xf numFmtId="0" fontId="67" fillId="10" borderId="8" xfId="0" applyFont="1" applyFill="1" applyBorder="1" applyAlignment="1" applyProtection="1">
      <alignment horizontal="left" vertical="top" wrapText="1"/>
    </xf>
    <xf numFmtId="0" fontId="67" fillId="10" borderId="1" xfId="0" applyFont="1" applyFill="1" applyBorder="1" applyAlignment="1" applyProtection="1">
      <alignment horizontal="left" vertical="top" wrapText="1"/>
    </xf>
    <xf numFmtId="0" fontId="67" fillId="10" borderId="6" xfId="0" applyFont="1" applyFill="1" applyBorder="1" applyAlignment="1" applyProtection="1">
      <alignment horizontal="left" vertical="top" wrapText="1"/>
    </xf>
    <xf numFmtId="178" fontId="60" fillId="10" borderId="49" xfId="0" applyNumberFormat="1" applyFont="1" applyFill="1" applyBorder="1" applyAlignment="1" applyProtection="1">
      <alignment horizontal="right" vertical="center" shrinkToFit="1"/>
    </xf>
    <xf numFmtId="178" fontId="60" fillId="10" borderId="46" xfId="0" applyNumberFormat="1" applyFont="1" applyFill="1" applyBorder="1" applyAlignment="1" applyProtection="1">
      <alignment horizontal="right" vertical="center" shrinkToFit="1"/>
    </xf>
    <xf numFmtId="178" fontId="60" fillId="10" borderId="91" xfId="0" applyNumberFormat="1" applyFont="1" applyFill="1" applyBorder="1" applyAlignment="1" applyProtection="1">
      <alignment horizontal="right" vertical="center" shrinkToFit="1"/>
    </xf>
    <xf numFmtId="178" fontId="60" fillId="10" borderId="32" xfId="0" applyNumberFormat="1" applyFont="1" applyFill="1" applyBorder="1" applyAlignment="1" applyProtection="1">
      <alignment horizontal="right" vertical="center" shrinkToFit="1"/>
    </xf>
    <xf numFmtId="0" fontId="60" fillId="0" borderId="1" xfId="0" applyFont="1" applyBorder="1" applyAlignment="1" applyProtection="1">
      <alignment horizontal="center" vertical="center" shrinkToFit="1"/>
    </xf>
    <xf numFmtId="0" fontId="60" fillId="0" borderId="13" xfId="0" applyFont="1" applyBorder="1" applyAlignment="1" applyProtection="1">
      <alignment horizontal="center" vertical="center" shrinkToFit="1"/>
    </xf>
    <xf numFmtId="0" fontId="60" fillId="0" borderId="8" xfId="0" applyFont="1" applyBorder="1" applyAlignment="1" applyProtection="1">
      <alignment horizontal="center" vertical="center" shrinkToFit="1"/>
    </xf>
    <xf numFmtId="0" fontId="60" fillId="0" borderId="16" xfId="0" applyFont="1" applyBorder="1" applyAlignment="1" applyProtection="1">
      <alignment horizontal="center" vertical="center" shrinkToFit="1"/>
    </xf>
    <xf numFmtId="0" fontId="60" fillId="0" borderId="7" xfId="0" applyFont="1" applyBorder="1" applyAlignment="1" applyProtection="1">
      <alignment horizontal="center" vertical="center" shrinkToFit="1"/>
    </xf>
    <xf numFmtId="0" fontId="60" fillId="0" borderId="16" xfId="0" applyFont="1" applyFill="1" applyBorder="1" applyAlignment="1" applyProtection="1">
      <alignment horizontal="center" vertical="center" shrinkToFit="1"/>
    </xf>
    <xf numFmtId="0" fontId="60" fillId="0" borderId="74" xfId="0" applyFont="1" applyFill="1" applyBorder="1" applyAlignment="1" applyProtection="1">
      <alignment horizontal="center" vertical="center" shrinkToFit="1"/>
    </xf>
    <xf numFmtId="178" fontId="60" fillId="10" borderId="82" xfId="0" applyNumberFormat="1" applyFont="1" applyFill="1" applyBorder="1" applyAlignment="1" applyProtection="1">
      <alignment horizontal="right" vertical="center" shrinkToFit="1"/>
    </xf>
    <xf numFmtId="178" fontId="60" fillId="10" borderId="56" xfId="0" applyNumberFormat="1" applyFont="1" applyFill="1" applyBorder="1" applyAlignment="1" applyProtection="1">
      <alignment horizontal="right" vertical="center" shrinkToFit="1"/>
    </xf>
    <xf numFmtId="178" fontId="60" fillId="10" borderId="81" xfId="0" applyNumberFormat="1" applyFont="1" applyFill="1" applyBorder="1" applyAlignment="1" applyProtection="1">
      <alignment horizontal="right" vertical="center" shrinkToFit="1"/>
    </xf>
    <xf numFmtId="0" fontId="0" fillId="0" borderId="0" xfId="0" applyAlignment="1" applyProtection="1">
      <alignment horizontal="left" vertical="center"/>
    </xf>
    <xf numFmtId="0" fontId="62" fillId="4" borderId="5" xfId="0" applyFont="1" applyFill="1" applyBorder="1" applyAlignment="1" applyProtection="1">
      <alignment horizontal="center" vertical="center" shrinkToFit="1"/>
      <protection locked="0"/>
    </xf>
    <xf numFmtId="0" fontId="62" fillId="4" borderId="9" xfId="0" applyFont="1" applyFill="1" applyBorder="1" applyAlignment="1" applyProtection="1">
      <alignment horizontal="center" vertical="center" shrinkToFit="1"/>
      <protection locked="0"/>
    </xf>
    <xf numFmtId="0" fontId="62" fillId="4" borderId="10" xfId="0" applyFont="1" applyFill="1" applyBorder="1" applyAlignment="1" applyProtection="1">
      <alignment horizontal="center" vertical="center" shrinkToFit="1"/>
      <protection locked="0"/>
    </xf>
    <xf numFmtId="0" fontId="65" fillId="0" borderId="0" xfId="0" applyFont="1" applyAlignment="1" applyProtection="1">
      <alignment horizontal="center"/>
    </xf>
    <xf numFmtId="0" fontId="81" fillId="0" borderId="0" xfId="0" applyFont="1" applyBorder="1" applyAlignment="1" applyProtection="1">
      <alignment horizontal="center" vertical="center"/>
    </xf>
    <xf numFmtId="0" fontId="0" fillId="10" borderId="1" xfId="0" applyFill="1" applyBorder="1" applyAlignment="1" applyProtection="1">
      <alignment horizontal="center" vertical="center" shrinkToFit="1"/>
    </xf>
    <xf numFmtId="0" fontId="0" fillId="0" borderId="0" xfId="0" applyFill="1" applyAlignment="1" applyProtection="1">
      <alignment horizontal="center" vertical="center"/>
    </xf>
    <xf numFmtId="0" fontId="0" fillId="10" borderId="1" xfId="0" applyFill="1" applyBorder="1" applyAlignment="1" applyProtection="1">
      <alignment horizontal="center" vertical="center"/>
    </xf>
    <xf numFmtId="0" fontId="58" fillId="0" borderId="42" xfId="0" applyFont="1" applyFill="1" applyBorder="1" applyAlignment="1" applyProtection="1">
      <alignment horizontal="center" vertical="center"/>
    </xf>
    <xf numFmtId="0" fontId="58" fillId="0" borderId="24" xfId="0" applyFont="1" applyFill="1" applyBorder="1" applyAlignment="1" applyProtection="1">
      <alignment horizontal="center" vertical="center"/>
    </xf>
    <xf numFmtId="0" fontId="58" fillId="0" borderId="43" xfId="0" applyFont="1" applyFill="1" applyBorder="1" applyAlignment="1" applyProtection="1">
      <alignment horizontal="center" vertical="center"/>
    </xf>
    <xf numFmtId="0" fontId="58" fillId="10" borderId="23" xfId="0" applyFont="1" applyFill="1" applyBorder="1" applyAlignment="1" applyProtection="1">
      <alignment horizontal="left" vertical="center" wrapText="1"/>
    </xf>
    <xf numFmtId="0" fontId="58" fillId="10" borderId="24" xfId="0" applyFont="1" applyFill="1" applyBorder="1" applyAlignment="1" applyProtection="1">
      <alignment horizontal="left" vertical="center" wrapText="1"/>
    </xf>
    <xf numFmtId="0" fontId="58" fillId="10" borderId="22" xfId="0" applyFont="1" applyFill="1" applyBorder="1" applyAlignment="1" applyProtection="1">
      <alignment horizontal="left" vertical="center" wrapText="1"/>
    </xf>
    <xf numFmtId="0" fontId="58" fillId="10" borderId="8" xfId="0" applyFont="1" applyFill="1" applyBorder="1" applyAlignment="1" applyProtection="1">
      <alignment horizontal="left" vertical="center" wrapText="1"/>
    </xf>
    <xf numFmtId="0" fontId="58" fillId="10" borderId="1" xfId="0" applyFont="1" applyFill="1" applyBorder="1" applyAlignment="1" applyProtection="1">
      <alignment horizontal="left" vertical="center" wrapText="1"/>
    </xf>
    <xf numFmtId="0" fontId="58" fillId="10" borderId="6" xfId="0" applyFont="1" applyFill="1" applyBorder="1" applyAlignment="1" applyProtection="1">
      <alignment horizontal="left" vertical="center" wrapText="1"/>
    </xf>
    <xf numFmtId="177" fontId="0" fillId="10" borderId="1" xfId="0" applyNumberFormat="1" applyFill="1" applyBorder="1" applyAlignment="1" applyProtection="1">
      <alignment horizontal="left" vertical="center" shrinkToFit="1"/>
    </xf>
    <xf numFmtId="0" fontId="58" fillId="10" borderId="7" xfId="0" applyFont="1" applyFill="1" applyBorder="1" applyAlignment="1" applyProtection="1">
      <alignment horizontal="left" vertical="center" shrinkToFit="1"/>
    </xf>
    <xf numFmtId="0" fontId="58" fillId="10" borderId="0" xfId="0" applyFont="1" applyFill="1" applyBorder="1" applyAlignment="1" applyProtection="1">
      <alignment horizontal="left" vertical="center" shrinkToFit="1"/>
    </xf>
    <xf numFmtId="0" fontId="58" fillId="0" borderId="2" xfId="0" applyFont="1" applyFill="1" applyBorder="1" applyAlignment="1" applyProtection="1">
      <alignment horizontal="center" vertical="center" wrapText="1"/>
    </xf>
    <xf numFmtId="0" fontId="58" fillId="10" borderId="2" xfId="0" applyFont="1" applyFill="1" applyBorder="1" applyAlignment="1" applyProtection="1">
      <alignment horizontal="center" vertical="center" wrapText="1"/>
    </xf>
    <xf numFmtId="0" fontId="58" fillId="10" borderId="25" xfId="0" applyFont="1" applyFill="1" applyBorder="1" applyAlignment="1" applyProtection="1">
      <alignment horizontal="center" vertical="center" wrapText="1"/>
    </xf>
    <xf numFmtId="178" fontId="59" fillId="0" borderId="0" xfId="0" applyNumberFormat="1" applyFont="1" applyBorder="1" applyAlignment="1" applyProtection="1">
      <alignment horizontal="right" vertical="center" shrinkToFit="1"/>
    </xf>
    <xf numFmtId="176" fontId="0" fillId="10" borderId="11" xfId="0" applyNumberFormat="1" applyFill="1" applyBorder="1" applyAlignment="1" applyProtection="1">
      <alignment horizontal="center" vertical="center"/>
    </xf>
    <xf numFmtId="176" fontId="0" fillId="10" borderId="17" xfId="0" applyNumberFormat="1" applyFill="1" applyBorder="1" applyAlignment="1" applyProtection="1">
      <alignment horizontal="center" vertical="center"/>
    </xf>
    <xf numFmtId="176" fontId="0" fillId="10" borderId="1" xfId="0" applyNumberFormat="1" applyFill="1" applyBorder="1" applyAlignment="1" applyProtection="1">
      <alignment horizontal="center" vertical="center"/>
    </xf>
    <xf numFmtId="176" fontId="0" fillId="10" borderId="13" xfId="0" applyNumberFormat="1" applyFill="1" applyBorder="1" applyAlignment="1" applyProtection="1">
      <alignment horizontal="center" vertical="center"/>
    </xf>
    <xf numFmtId="176" fontId="59" fillId="0" borderId="2" xfId="0" applyNumberFormat="1" applyFont="1" applyFill="1" applyBorder="1" applyAlignment="1" applyProtection="1">
      <alignment horizontal="center" vertical="center"/>
    </xf>
    <xf numFmtId="0" fontId="67" fillId="0" borderId="12" xfId="0" applyFont="1" applyFill="1" applyBorder="1" applyAlignment="1" applyProtection="1">
      <alignment horizontal="center" vertical="center" wrapText="1"/>
    </xf>
    <xf numFmtId="0" fontId="67" fillId="0" borderId="17" xfId="0" applyFont="1" applyFill="1" applyBorder="1" applyAlignment="1" applyProtection="1">
      <alignment horizontal="center" vertical="center" wrapText="1"/>
    </xf>
    <xf numFmtId="0" fontId="67" fillId="0" borderId="8" xfId="0" applyFont="1" applyFill="1" applyBorder="1" applyAlignment="1" applyProtection="1">
      <alignment horizontal="center" vertical="center" wrapText="1"/>
    </xf>
    <xf numFmtId="0" fontId="67" fillId="0" borderId="13" xfId="0" applyFont="1" applyFill="1" applyBorder="1" applyAlignment="1" applyProtection="1">
      <alignment horizontal="center" vertical="center" wrapText="1"/>
    </xf>
    <xf numFmtId="0" fontId="67" fillId="0" borderId="11" xfId="0" applyFont="1" applyFill="1" applyBorder="1" applyAlignment="1" applyProtection="1">
      <alignment horizontal="center" vertical="center" wrapText="1"/>
    </xf>
    <xf numFmtId="0" fontId="67" fillId="0" borderId="1" xfId="0" applyFont="1" applyFill="1" applyBorder="1" applyAlignment="1" applyProtection="1">
      <alignment horizontal="center" vertical="center" wrapText="1"/>
    </xf>
    <xf numFmtId="176" fontId="0" fillId="10" borderId="12" xfId="0" applyNumberFormat="1" applyFill="1" applyBorder="1" applyAlignment="1" applyProtection="1">
      <alignment horizontal="center" vertical="center"/>
    </xf>
    <xf numFmtId="176" fontId="0" fillId="10" borderId="8" xfId="0" applyNumberFormat="1"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 xfId="0" applyFill="1" applyBorder="1" applyAlignment="1" applyProtection="1">
      <alignment horizontal="center" vertical="center"/>
    </xf>
    <xf numFmtId="0" fontId="58" fillId="0" borderId="26" xfId="0" applyFont="1" applyFill="1" applyBorder="1" applyAlignment="1" applyProtection="1">
      <alignment horizontal="center" vertical="center" shrinkToFit="1"/>
    </xf>
    <xf numFmtId="0" fontId="58" fillId="0" borderId="11" xfId="0" applyFont="1" applyFill="1" applyBorder="1" applyAlignment="1" applyProtection="1">
      <alignment horizontal="center" vertical="center" shrinkToFit="1"/>
    </xf>
    <xf numFmtId="0" fontId="58" fillId="0" borderId="17" xfId="0" applyFont="1" applyFill="1" applyBorder="1" applyAlignment="1" applyProtection="1">
      <alignment horizontal="center" vertical="center" shrinkToFit="1"/>
    </xf>
    <xf numFmtId="0" fontId="58" fillId="0" borderId="28" xfId="0" applyFont="1" applyFill="1" applyBorder="1" applyAlignment="1" applyProtection="1">
      <alignment horizontal="center" vertical="center" shrinkToFit="1"/>
    </xf>
    <xf numFmtId="0" fontId="58" fillId="0" borderId="1" xfId="0" applyFont="1" applyFill="1" applyBorder="1" applyAlignment="1" applyProtection="1">
      <alignment horizontal="center" vertical="center" shrinkToFit="1"/>
    </xf>
    <xf numFmtId="0" fontId="58" fillId="0" borderId="13" xfId="0" applyFont="1" applyFill="1" applyBorder="1" applyAlignment="1" applyProtection="1">
      <alignment horizontal="center" vertical="center" shrinkToFit="1"/>
    </xf>
    <xf numFmtId="179" fontId="0" fillId="10" borderId="12" xfId="1" applyNumberFormat="1" applyFont="1" applyFill="1" applyBorder="1" applyAlignment="1" applyProtection="1">
      <alignment horizontal="center" vertical="center" shrinkToFit="1"/>
    </xf>
    <xf numFmtId="179" fontId="0" fillId="10" borderId="11" xfId="1" applyNumberFormat="1" applyFont="1" applyFill="1" applyBorder="1" applyAlignment="1" applyProtection="1">
      <alignment horizontal="center" vertical="center" shrinkToFit="1"/>
    </xf>
    <xf numFmtId="179" fontId="0" fillId="10" borderId="8" xfId="1" applyNumberFormat="1" applyFont="1" applyFill="1" applyBorder="1" applyAlignment="1" applyProtection="1">
      <alignment horizontal="center" vertical="center" shrinkToFit="1"/>
    </xf>
    <xf numFmtId="179" fontId="0" fillId="10" borderId="1" xfId="1" applyNumberFormat="1" applyFont="1" applyFill="1" applyBorder="1" applyAlignment="1" applyProtection="1">
      <alignment horizontal="center" vertical="center" shrinkToFit="1"/>
    </xf>
    <xf numFmtId="0" fontId="58" fillId="0" borderId="2" xfId="0" applyFont="1" applyFill="1" applyBorder="1" applyAlignment="1" applyProtection="1">
      <alignment horizontal="center" vertical="center" shrinkToFit="1"/>
    </xf>
    <xf numFmtId="178" fontId="0" fillId="10" borderId="11" xfId="0" applyNumberFormat="1" applyFont="1" applyFill="1" applyBorder="1" applyAlignment="1" applyProtection="1">
      <alignment horizontal="center" vertical="center" shrinkToFit="1"/>
    </xf>
    <xf numFmtId="178" fontId="0" fillId="10" borderId="17" xfId="0" applyNumberFormat="1" applyFont="1" applyFill="1" applyBorder="1" applyAlignment="1" applyProtection="1">
      <alignment horizontal="center" vertical="center" shrinkToFit="1"/>
    </xf>
    <xf numFmtId="178" fontId="0" fillId="10" borderId="1" xfId="0" applyNumberFormat="1" applyFont="1" applyFill="1" applyBorder="1" applyAlignment="1" applyProtection="1">
      <alignment horizontal="center" vertical="center" shrinkToFit="1"/>
    </xf>
    <xf numFmtId="178" fontId="0" fillId="10" borderId="13" xfId="0" applyNumberFormat="1" applyFont="1" applyFill="1" applyBorder="1" applyAlignment="1" applyProtection="1">
      <alignment horizontal="center" vertical="center" shrinkToFit="1"/>
    </xf>
    <xf numFmtId="178" fontId="0" fillId="10" borderId="2" xfId="0" applyNumberFormat="1" applyFont="1" applyFill="1" applyBorder="1" applyAlignment="1" applyProtection="1">
      <alignment horizontal="center" vertical="center" shrinkToFit="1"/>
    </xf>
    <xf numFmtId="178" fontId="0" fillId="10" borderId="25" xfId="0" applyNumberFormat="1" applyFont="1" applyFill="1" applyBorder="1" applyAlignment="1" applyProtection="1">
      <alignment horizontal="center" vertical="center" shrinkToFit="1"/>
    </xf>
    <xf numFmtId="178" fontId="60" fillId="10" borderId="47" xfId="0" applyNumberFormat="1" applyFont="1" applyFill="1" applyBorder="1" applyAlignment="1" applyProtection="1">
      <alignment horizontal="right" vertical="center" shrinkToFit="1"/>
    </xf>
    <xf numFmtId="178" fontId="60" fillId="10" borderId="45" xfId="0" applyNumberFormat="1" applyFont="1" applyFill="1" applyBorder="1" applyAlignment="1" applyProtection="1">
      <alignment horizontal="right" vertical="center" shrinkToFit="1"/>
    </xf>
    <xf numFmtId="178" fontId="60" fillId="10" borderId="80" xfId="0" applyNumberFormat="1" applyFont="1" applyFill="1" applyBorder="1" applyAlignment="1" applyProtection="1">
      <alignment horizontal="right" vertical="center" shrinkToFit="1"/>
    </xf>
    <xf numFmtId="0" fontId="67" fillId="0" borderId="18" xfId="0" applyFont="1" applyFill="1" applyBorder="1" applyAlignment="1" applyProtection="1">
      <alignment horizontal="center" vertical="center" wrapText="1"/>
    </xf>
    <xf numFmtId="0" fontId="67" fillId="0" borderId="6" xfId="0" applyFont="1" applyFill="1" applyBorder="1" applyAlignment="1" applyProtection="1">
      <alignment horizontal="center" vertical="center" wrapText="1"/>
    </xf>
    <xf numFmtId="178" fontId="60" fillId="10" borderId="31" xfId="0" applyNumberFormat="1" applyFont="1" applyFill="1" applyBorder="1" applyAlignment="1" applyProtection="1">
      <alignment horizontal="right" vertical="center" shrinkToFit="1"/>
    </xf>
    <xf numFmtId="0" fontId="56" fillId="0" borderId="26" xfId="0" applyFont="1" applyFill="1" applyBorder="1" applyAlignment="1" applyProtection="1">
      <alignment horizontal="center" vertical="center" wrapText="1" shrinkToFit="1"/>
    </xf>
    <xf numFmtId="0" fontId="60" fillId="0" borderId="15" xfId="0" applyFont="1" applyBorder="1" applyAlignment="1" applyProtection="1">
      <alignment horizontal="center" vertical="center" shrinkToFit="1"/>
    </xf>
    <xf numFmtId="0" fontId="60" fillId="0" borderId="12" xfId="0" applyFont="1" applyBorder="1" applyAlignment="1" applyProtection="1">
      <alignment horizontal="center" vertical="center" shrinkToFit="1"/>
    </xf>
    <xf numFmtId="0" fontId="60" fillId="0" borderId="11" xfId="0" applyFont="1" applyBorder="1" applyAlignment="1" applyProtection="1">
      <alignment horizontal="center" vertical="center" shrinkToFit="1"/>
    </xf>
    <xf numFmtId="0" fontId="60" fillId="0" borderId="18" xfId="0" applyFont="1" applyBorder="1" applyAlignment="1" applyProtection="1">
      <alignment horizontal="center" vertical="center" shrinkToFit="1"/>
    </xf>
    <xf numFmtId="179" fontId="0" fillId="10" borderId="18" xfId="1" applyNumberFormat="1" applyFont="1" applyFill="1" applyBorder="1" applyAlignment="1" applyProtection="1">
      <alignment horizontal="center" vertical="center" shrinkToFit="1"/>
    </xf>
    <xf numFmtId="179" fontId="0" fillId="10" borderId="6" xfId="1" applyNumberFormat="1" applyFont="1" applyFill="1" applyBorder="1" applyAlignment="1" applyProtection="1">
      <alignment horizontal="center" vertical="center" shrinkToFit="1"/>
    </xf>
    <xf numFmtId="178" fontId="60" fillId="10" borderId="57" xfId="0" applyNumberFormat="1" applyFont="1" applyFill="1" applyBorder="1" applyAlignment="1" applyProtection="1">
      <alignment horizontal="right" vertical="center" shrinkToFit="1"/>
    </xf>
    <xf numFmtId="0" fontId="60" fillId="0" borderId="82" xfId="0" applyFont="1" applyBorder="1" applyAlignment="1" applyProtection="1">
      <alignment horizontal="center" vertical="center" shrinkToFit="1"/>
    </xf>
    <xf numFmtId="0" fontId="60" fillId="0" borderId="56" xfId="0" applyFont="1" applyBorder="1" applyAlignment="1" applyProtection="1">
      <alignment horizontal="center" vertical="center" shrinkToFit="1"/>
    </xf>
    <xf numFmtId="0" fontId="59" fillId="10" borderId="34" xfId="0" applyFont="1" applyFill="1" applyBorder="1" applyAlignment="1" applyProtection="1">
      <alignment horizontal="center" vertical="center" shrinkToFit="1"/>
    </xf>
    <xf numFmtId="0" fontId="59" fillId="10" borderId="52" xfId="0" applyFont="1" applyFill="1" applyBorder="1" applyAlignment="1" applyProtection="1">
      <alignment horizontal="center" vertical="center" shrinkToFit="1"/>
    </xf>
    <xf numFmtId="0" fontId="67" fillId="10" borderId="17" xfId="0" applyFont="1" applyFill="1" applyBorder="1" applyAlignment="1" applyProtection="1">
      <alignment horizontal="left" vertical="top" wrapText="1"/>
    </xf>
    <xf numFmtId="0" fontId="67" fillId="10" borderId="14" xfId="0" applyFont="1" applyFill="1" applyBorder="1" applyAlignment="1" applyProtection="1">
      <alignment horizontal="left" vertical="top" wrapText="1"/>
    </xf>
    <xf numFmtId="0" fontId="67" fillId="0" borderId="7" xfId="0" applyFont="1" applyFill="1" applyBorder="1" applyAlignment="1" applyProtection="1">
      <alignment horizontal="center" vertical="center" wrapText="1"/>
    </xf>
    <xf numFmtId="0" fontId="67" fillId="0" borderId="14" xfId="0" applyFont="1" applyFill="1" applyBorder="1" applyAlignment="1" applyProtection="1">
      <alignment horizontal="center" vertical="center" wrapText="1"/>
    </xf>
    <xf numFmtId="0" fontId="60" fillId="0" borderId="47" xfId="0" applyFont="1" applyBorder="1" applyAlignment="1" applyProtection="1">
      <alignment horizontal="center" vertical="center" shrinkToFit="1"/>
    </xf>
    <xf numFmtId="0" fontId="60" fillId="0" borderId="45" xfId="0" applyFont="1" applyBorder="1" applyAlignment="1" applyProtection="1">
      <alignment horizontal="center" vertical="center" shrinkToFit="1"/>
    </xf>
    <xf numFmtId="0" fontId="60" fillId="0" borderId="49" xfId="0" applyFont="1" applyBorder="1" applyAlignment="1" applyProtection="1">
      <alignment horizontal="center" vertical="center" shrinkToFit="1"/>
    </xf>
    <xf numFmtId="0" fontId="60" fillId="0" borderId="46" xfId="0" applyFont="1" applyBorder="1" applyAlignment="1" applyProtection="1">
      <alignment horizontal="center" vertical="center" shrinkToFit="1"/>
    </xf>
    <xf numFmtId="0" fontId="60" fillId="0" borderId="5" xfId="0" applyFont="1" applyBorder="1" applyAlignment="1" applyProtection="1">
      <alignment horizontal="center" vertical="center" shrinkToFit="1"/>
    </xf>
    <xf numFmtId="0" fontId="60" fillId="0" borderId="9" xfId="0" applyFont="1" applyBorder="1" applyAlignment="1" applyProtection="1">
      <alignment horizontal="center" vertical="center" shrinkToFit="1"/>
    </xf>
    <xf numFmtId="0" fontId="60" fillId="0" borderId="10" xfId="0" applyFont="1" applyBorder="1" applyAlignment="1" applyProtection="1">
      <alignment horizontal="center" vertical="center" shrinkToFit="1"/>
    </xf>
    <xf numFmtId="0" fontId="67" fillId="10" borderId="13" xfId="0" applyFont="1" applyFill="1" applyBorder="1" applyAlignment="1" applyProtection="1">
      <alignment horizontal="left" vertical="top" wrapText="1"/>
    </xf>
    <xf numFmtId="0" fontId="67" fillId="0" borderId="7" xfId="0" applyFont="1" applyFill="1" applyBorder="1" applyAlignment="1" applyProtection="1">
      <alignment horizontal="left" vertical="top" wrapText="1"/>
    </xf>
    <xf numFmtId="0" fontId="67" fillId="0" borderId="0" xfId="0" applyFont="1" applyFill="1" applyBorder="1" applyAlignment="1" applyProtection="1">
      <alignment horizontal="left" vertical="top" wrapText="1"/>
    </xf>
    <xf numFmtId="0" fontId="67" fillId="0" borderId="19" xfId="0" applyFont="1" applyFill="1" applyBorder="1" applyAlignment="1" applyProtection="1">
      <alignment horizontal="left" vertical="top" wrapText="1"/>
    </xf>
    <xf numFmtId="0" fontId="107" fillId="10" borderId="5" xfId="0" applyFont="1" applyFill="1" applyBorder="1" applyAlignment="1" applyProtection="1">
      <alignment horizontal="center" vertical="center" shrinkToFit="1"/>
    </xf>
    <xf numFmtId="0" fontId="107" fillId="10" borderId="9" xfId="0" applyFont="1" applyFill="1" applyBorder="1" applyAlignment="1" applyProtection="1">
      <alignment horizontal="center" vertical="center" shrinkToFit="1"/>
    </xf>
    <xf numFmtId="0" fontId="107" fillId="10" borderId="10" xfId="0" applyFont="1" applyFill="1" applyBorder="1" applyAlignment="1" applyProtection="1">
      <alignment horizontal="center" vertical="center" shrinkToFit="1"/>
    </xf>
    <xf numFmtId="178" fontId="60" fillId="13" borderId="5" xfId="0" applyNumberFormat="1" applyFont="1" applyFill="1" applyBorder="1" applyAlignment="1" applyProtection="1">
      <alignment horizontal="left" vertical="center" shrinkToFit="1"/>
    </xf>
    <xf numFmtId="178" fontId="60" fillId="13" borderId="9" xfId="0" applyNumberFormat="1" applyFont="1" applyFill="1" applyBorder="1" applyAlignment="1" applyProtection="1">
      <alignment horizontal="left" vertical="center" shrinkToFit="1"/>
    </xf>
    <xf numFmtId="178" fontId="60" fillId="13" borderId="60" xfId="0" applyNumberFormat="1" applyFont="1" applyFill="1" applyBorder="1" applyAlignment="1" applyProtection="1">
      <alignment horizontal="left" vertical="center" shrinkToFit="1"/>
    </xf>
    <xf numFmtId="0" fontId="59" fillId="0" borderId="12"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9" fillId="0" borderId="18" xfId="0" applyFont="1" applyFill="1" applyBorder="1" applyAlignment="1" applyProtection="1">
      <alignment horizontal="left" vertical="center" wrapText="1"/>
    </xf>
    <xf numFmtId="0" fontId="60" fillId="10" borderId="29" xfId="0" applyFont="1" applyFill="1" applyBorder="1" applyAlignment="1" applyProtection="1">
      <alignment horizontal="right" vertical="center" shrinkToFit="1"/>
    </xf>
    <xf numFmtId="0" fontId="60" fillId="10" borderId="36" xfId="0" applyFont="1" applyFill="1" applyBorder="1" applyAlignment="1" applyProtection="1">
      <alignment horizontal="right" vertical="center" shrinkToFit="1"/>
    </xf>
    <xf numFmtId="0" fontId="59" fillId="0" borderId="42" xfId="0" applyFont="1" applyFill="1" applyBorder="1" applyAlignment="1" applyProtection="1">
      <alignment horizontal="left" vertical="center" wrapText="1"/>
    </xf>
    <xf numFmtId="0" fontId="59" fillId="0" borderId="24" xfId="0" applyFont="1" applyFill="1" applyBorder="1" applyAlignment="1" applyProtection="1">
      <alignment horizontal="left" vertical="center" wrapText="1"/>
    </xf>
    <xf numFmtId="0" fontId="59" fillId="0" borderId="43" xfId="0" applyFont="1" applyFill="1" applyBorder="1" applyAlignment="1" applyProtection="1">
      <alignment horizontal="left" vertical="center" wrapText="1"/>
    </xf>
    <xf numFmtId="0" fontId="59" fillId="0" borderId="27" xfId="0" applyFont="1" applyFill="1" applyBorder="1" applyAlignment="1" applyProtection="1">
      <alignment horizontal="left" vertical="center" wrapText="1"/>
    </xf>
    <xf numFmtId="0" fontId="59" fillId="0" borderId="0" xfId="0" applyFont="1" applyFill="1" applyBorder="1" applyAlignment="1" applyProtection="1">
      <alignment horizontal="left" vertical="center" wrapText="1"/>
    </xf>
    <xf numFmtId="0" fontId="59" fillId="0" borderId="14" xfId="0" applyFont="1" applyFill="1" applyBorder="1" applyAlignment="1" applyProtection="1">
      <alignment horizontal="left" vertical="center" wrapText="1"/>
    </xf>
    <xf numFmtId="0" fontId="59" fillId="0" borderId="54" xfId="0" applyFont="1" applyFill="1" applyBorder="1" applyAlignment="1" applyProtection="1">
      <alignment horizontal="center" vertical="center" shrinkToFit="1"/>
    </xf>
    <xf numFmtId="0" fontId="59" fillId="0" borderId="55" xfId="0" applyFont="1" applyFill="1" applyBorder="1" applyAlignment="1" applyProtection="1">
      <alignment horizontal="center" vertical="center" shrinkToFit="1"/>
    </xf>
    <xf numFmtId="0" fontId="59" fillId="0" borderId="64" xfId="0" applyFont="1" applyFill="1" applyBorder="1" applyAlignment="1" applyProtection="1">
      <alignment horizontal="center" vertical="center" shrinkToFit="1"/>
    </xf>
    <xf numFmtId="0" fontId="59" fillId="0" borderId="65" xfId="0" applyFont="1" applyFill="1" applyBorder="1" applyAlignment="1" applyProtection="1">
      <alignment horizontal="center" vertical="center" shrinkToFit="1"/>
    </xf>
    <xf numFmtId="0" fontId="59" fillId="0" borderId="66" xfId="0" applyFont="1" applyFill="1" applyBorder="1" applyAlignment="1" applyProtection="1">
      <alignment horizontal="center" vertical="center" shrinkToFit="1"/>
    </xf>
    <xf numFmtId="0" fontId="59" fillId="0" borderId="67" xfId="0" applyFont="1" applyFill="1" applyBorder="1" applyAlignment="1" applyProtection="1">
      <alignment horizontal="center" vertical="center" shrinkToFit="1"/>
    </xf>
    <xf numFmtId="0" fontId="59" fillId="10" borderId="44" xfId="0" applyFont="1" applyFill="1" applyBorder="1" applyAlignment="1" applyProtection="1">
      <alignment horizontal="left" vertical="center" shrinkToFit="1"/>
    </xf>
    <xf numFmtId="0" fontId="59" fillId="10" borderId="51" xfId="0" applyFont="1" applyFill="1" applyBorder="1" applyAlignment="1" applyProtection="1">
      <alignment horizontal="left" vertical="center" shrinkToFit="1"/>
    </xf>
    <xf numFmtId="0" fontId="59" fillId="10" borderId="52" xfId="0" applyFont="1" applyFill="1" applyBorder="1" applyAlignment="1" applyProtection="1">
      <alignment horizontal="left" vertical="center" shrinkToFit="1"/>
    </xf>
    <xf numFmtId="0" fontId="59" fillId="10" borderId="47" xfId="0" applyFont="1" applyFill="1" applyBorder="1" applyAlignment="1" applyProtection="1">
      <alignment horizontal="left" vertical="center" shrinkToFit="1"/>
    </xf>
    <xf numFmtId="0" fontId="59" fillId="10" borderId="45" xfId="0" applyFont="1" applyFill="1" applyBorder="1" applyAlignment="1" applyProtection="1">
      <alignment horizontal="left" vertical="center" shrinkToFit="1"/>
    </xf>
    <xf numFmtId="0" fontId="59" fillId="10" borderId="48" xfId="0" applyFont="1" applyFill="1" applyBorder="1" applyAlignment="1" applyProtection="1">
      <alignment horizontal="left" vertical="center" shrinkToFit="1"/>
    </xf>
    <xf numFmtId="0" fontId="59" fillId="10" borderId="35" xfId="0" applyFont="1" applyFill="1" applyBorder="1" applyAlignment="1" applyProtection="1">
      <alignment horizontal="center" vertical="center" shrinkToFit="1"/>
    </xf>
    <xf numFmtId="0" fontId="59" fillId="10" borderId="61" xfId="0" applyFont="1" applyFill="1" applyBorder="1" applyAlignment="1" applyProtection="1">
      <alignment horizontal="center" vertical="center" shrinkToFit="1"/>
    </xf>
    <xf numFmtId="0" fontId="60" fillId="10" borderId="33" xfId="0" applyFont="1" applyFill="1" applyBorder="1" applyAlignment="1" applyProtection="1">
      <alignment horizontal="right" vertical="center" shrinkToFit="1"/>
    </xf>
    <xf numFmtId="0" fontId="60" fillId="10" borderId="53" xfId="0" applyFont="1" applyFill="1" applyBorder="1" applyAlignment="1" applyProtection="1">
      <alignment horizontal="right" vertical="center" shrinkToFit="1"/>
    </xf>
    <xf numFmtId="0" fontId="60" fillId="10" borderId="29" xfId="0" applyFont="1" applyFill="1" applyBorder="1" applyAlignment="1" applyProtection="1">
      <alignment horizontal="center" vertical="center" shrinkToFit="1"/>
    </xf>
    <xf numFmtId="0" fontId="60" fillId="10" borderId="36" xfId="0" applyFont="1" applyFill="1" applyBorder="1" applyAlignment="1" applyProtection="1">
      <alignment horizontal="center" vertical="center" shrinkToFit="1"/>
    </xf>
    <xf numFmtId="0" fontId="67" fillId="10" borderId="95" xfId="0" applyFont="1" applyFill="1" applyBorder="1" applyAlignment="1" applyProtection="1">
      <alignment vertical="center" shrinkToFit="1"/>
    </xf>
    <xf numFmtId="0" fontId="67" fillId="10" borderId="45" xfId="0" applyFont="1" applyFill="1" applyBorder="1" applyAlignment="1" applyProtection="1">
      <alignment vertical="center" shrinkToFit="1"/>
    </xf>
    <xf numFmtId="0" fontId="67" fillId="10" borderId="48" xfId="0" applyFont="1" applyFill="1" applyBorder="1" applyAlignment="1" applyProtection="1">
      <alignment vertical="center" shrinkToFit="1"/>
    </xf>
    <xf numFmtId="0" fontId="59" fillId="0" borderId="26" xfId="0" applyFont="1" applyFill="1" applyBorder="1" applyAlignment="1" applyProtection="1">
      <alignment horizontal="left" vertical="center" wrapText="1"/>
    </xf>
    <xf numFmtId="0" fontId="59" fillId="0" borderId="17" xfId="0" applyFont="1" applyFill="1" applyBorder="1" applyAlignment="1" applyProtection="1">
      <alignment horizontal="left" vertical="center" wrapText="1"/>
    </xf>
    <xf numFmtId="0" fontId="59" fillId="0" borderId="28" xfId="0" applyFont="1" applyFill="1" applyBorder="1" applyAlignment="1" applyProtection="1">
      <alignment horizontal="left" vertical="center" wrapText="1"/>
    </xf>
    <xf numFmtId="0" fontId="59" fillId="0" borderId="1" xfId="0" applyFont="1" applyFill="1" applyBorder="1" applyAlignment="1" applyProtection="1">
      <alignment horizontal="left" vertical="center" wrapText="1"/>
    </xf>
    <xf numFmtId="0" fontId="59" fillId="0" borderId="13" xfId="0" applyFont="1" applyFill="1" applyBorder="1" applyAlignment="1" applyProtection="1">
      <alignment horizontal="left" vertical="center" wrapText="1"/>
    </xf>
    <xf numFmtId="0" fontId="59" fillId="0" borderId="5" xfId="0" applyFont="1" applyFill="1" applyBorder="1" applyAlignment="1" applyProtection="1">
      <alignment horizontal="center" vertical="center" shrinkToFit="1"/>
    </xf>
    <xf numFmtId="0" fontId="59" fillId="0" borderId="9" xfId="0" applyFont="1" applyFill="1" applyBorder="1" applyAlignment="1" applyProtection="1">
      <alignment horizontal="center" vertical="center" shrinkToFit="1"/>
    </xf>
    <xf numFmtId="0" fontId="59" fillId="0" borderId="62" xfId="0" applyFont="1" applyFill="1" applyBorder="1" applyAlignment="1" applyProtection="1">
      <alignment horizontal="center" vertical="center" shrinkToFit="1"/>
    </xf>
    <xf numFmtId="0" fontId="59" fillId="0" borderId="63" xfId="0" applyFont="1" applyFill="1" applyBorder="1" applyAlignment="1" applyProtection="1">
      <alignment horizontal="center" vertical="center" shrinkToFit="1"/>
    </xf>
    <xf numFmtId="0" fontId="59" fillId="0" borderId="60" xfId="0" applyFont="1" applyFill="1" applyBorder="1" applyAlignment="1" applyProtection="1">
      <alignment horizontal="center" vertical="center" shrinkToFit="1"/>
    </xf>
    <xf numFmtId="0" fontId="59" fillId="0" borderId="44" xfId="0" applyFont="1" applyFill="1" applyBorder="1" applyAlignment="1" applyProtection="1">
      <alignment horizontal="left" vertical="center" shrinkToFit="1"/>
    </xf>
    <xf numFmtId="0" fontId="59" fillId="0" borderId="51" xfId="0" applyFont="1" applyFill="1" applyBorder="1" applyAlignment="1" applyProtection="1">
      <alignment horizontal="left" vertical="center" shrinkToFit="1"/>
    </xf>
    <xf numFmtId="0" fontId="59" fillId="0" borderId="52" xfId="0" applyFont="1" applyFill="1" applyBorder="1" applyAlignment="1" applyProtection="1">
      <alignment horizontal="left" vertical="center" shrinkToFit="1"/>
    </xf>
    <xf numFmtId="0" fontId="59" fillId="0" borderId="34" xfId="0" applyFont="1" applyFill="1" applyBorder="1" applyAlignment="1" applyProtection="1">
      <alignment horizontal="center" vertical="center" shrinkToFit="1"/>
    </xf>
    <xf numFmtId="0" fontId="59" fillId="0" borderId="52" xfId="0" applyFont="1" applyFill="1" applyBorder="1" applyAlignment="1" applyProtection="1">
      <alignment horizontal="center" vertical="center" shrinkToFit="1"/>
    </xf>
    <xf numFmtId="0" fontId="60" fillId="10" borderId="58" xfId="0" applyFont="1" applyFill="1" applyBorder="1" applyAlignment="1" applyProtection="1">
      <alignment horizontal="center" vertical="center" shrinkToFit="1"/>
    </xf>
    <xf numFmtId="0" fontId="60" fillId="10" borderId="56" xfId="0" applyFont="1" applyFill="1" applyBorder="1" applyAlignment="1" applyProtection="1">
      <alignment horizontal="center" vertical="center" shrinkToFit="1"/>
    </xf>
    <xf numFmtId="0" fontId="60" fillId="10" borderId="57" xfId="0" applyFont="1" applyFill="1" applyBorder="1" applyAlignment="1" applyProtection="1">
      <alignment horizontal="center" vertical="center" shrinkToFit="1"/>
    </xf>
    <xf numFmtId="0" fontId="59" fillId="0" borderId="47" xfId="0" applyFont="1" applyFill="1" applyBorder="1" applyAlignment="1" applyProtection="1">
      <alignment horizontal="left" vertical="center" shrinkToFit="1"/>
    </xf>
    <xf numFmtId="0" fontId="59" fillId="0" borderId="45" xfId="0" applyFont="1" applyFill="1" applyBorder="1" applyAlignment="1" applyProtection="1">
      <alignment horizontal="left" vertical="center" shrinkToFit="1"/>
    </xf>
    <xf numFmtId="0" fontId="59" fillId="0" borderId="48" xfId="0" applyFont="1" applyFill="1" applyBorder="1" applyAlignment="1" applyProtection="1">
      <alignment horizontal="left" vertical="center" shrinkToFit="1"/>
    </xf>
    <xf numFmtId="0" fontId="60" fillId="10" borderId="30" xfId="0" applyFont="1" applyFill="1" applyBorder="1" applyAlignment="1" applyProtection="1">
      <alignment horizontal="center" vertical="center" shrinkToFit="1"/>
    </xf>
    <xf numFmtId="0" fontId="60" fillId="10" borderId="45" xfId="0" applyFont="1" applyFill="1" applyBorder="1" applyAlignment="1" applyProtection="1">
      <alignment horizontal="center" vertical="center" shrinkToFit="1"/>
    </xf>
    <xf numFmtId="0" fontId="60" fillId="10" borderId="31" xfId="0" applyFont="1" applyFill="1" applyBorder="1" applyAlignment="1" applyProtection="1">
      <alignment horizontal="center" vertical="center" shrinkToFit="1"/>
    </xf>
    <xf numFmtId="0" fontId="59" fillId="0" borderId="49" xfId="0" applyFont="1" applyFill="1" applyBorder="1" applyAlignment="1" applyProtection="1">
      <alignment horizontal="left" vertical="center" shrinkToFit="1"/>
    </xf>
    <xf numFmtId="0" fontId="59" fillId="0" borderId="46" xfId="0" applyFont="1" applyFill="1" applyBorder="1" applyAlignment="1" applyProtection="1">
      <alignment horizontal="left" vertical="center" shrinkToFit="1"/>
    </xf>
    <xf numFmtId="0" fontId="59" fillId="0" borderId="50" xfId="0" applyFont="1" applyFill="1" applyBorder="1" applyAlignment="1" applyProtection="1">
      <alignment horizontal="left" vertical="center" shrinkToFit="1"/>
    </xf>
    <xf numFmtId="0" fontId="59" fillId="0" borderId="35" xfId="0" applyFont="1" applyFill="1" applyBorder="1" applyAlignment="1" applyProtection="1">
      <alignment horizontal="center" vertical="center" shrinkToFit="1"/>
    </xf>
    <xf numFmtId="0" fontId="59" fillId="0" borderId="61" xfId="0" applyFont="1" applyFill="1" applyBorder="1" applyAlignment="1" applyProtection="1">
      <alignment horizontal="center" vertical="center" shrinkToFit="1"/>
    </xf>
    <xf numFmtId="0" fontId="60" fillId="10" borderId="59" xfId="0" applyFont="1" applyFill="1" applyBorder="1" applyAlignment="1" applyProtection="1">
      <alignment horizontal="center" vertical="center" shrinkToFit="1"/>
    </xf>
    <xf numFmtId="0" fontId="60" fillId="10" borderId="46" xfId="0" applyFont="1" applyFill="1" applyBorder="1" applyAlignment="1" applyProtection="1">
      <alignment horizontal="center" vertical="center" shrinkToFit="1"/>
    </xf>
    <xf numFmtId="0" fontId="60" fillId="10" borderId="32" xfId="0" applyFont="1" applyFill="1" applyBorder="1" applyAlignment="1" applyProtection="1">
      <alignment horizontal="center" vertical="center" shrinkToFit="1"/>
    </xf>
    <xf numFmtId="0" fontId="67" fillId="0" borderId="44" xfId="0" applyFont="1" applyFill="1" applyBorder="1" applyAlignment="1" applyProtection="1">
      <alignment horizontal="center" vertical="center" shrinkToFit="1"/>
    </xf>
    <xf numFmtId="0" fontId="67" fillId="0" borderId="94" xfId="0" applyFont="1" applyFill="1" applyBorder="1" applyAlignment="1" applyProtection="1">
      <alignment horizontal="center" vertical="center" shrinkToFit="1"/>
    </xf>
    <xf numFmtId="0" fontId="60" fillId="0" borderId="125" xfId="0" applyFont="1" applyFill="1" applyBorder="1" applyAlignment="1" applyProtection="1">
      <alignment horizontal="right" vertical="center" shrinkToFit="1"/>
    </xf>
    <xf numFmtId="0" fontId="60" fillId="0" borderId="184" xfId="0" applyFont="1" applyFill="1" applyBorder="1" applyAlignment="1" applyProtection="1">
      <alignment horizontal="right" vertical="center" shrinkToFit="1"/>
    </xf>
    <xf numFmtId="0" fontId="68" fillId="0" borderId="12" xfId="0" applyFont="1" applyFill="1" applyBorder="1" applyAlignment="1" applyProtection="1">
      <alignment horizontal="center" vertical="center" shrinkToFit="1"/>
    </xf>
    <xf numFmtId="0" fontId="68" fillId="0" borderId="120" xfId="0" applyFont="1" applyFill="1" applyBorder="1" applyAlignment="1" applyProtection="1">
      <alignment horizontal="center" vertical="center" shrinkToFit="1"/>
    </xf>
    <xf numFmtId="0" fontId="67" fillId="0" borderId="121" xfId="0" applyFont="1" applyFill="1" applyBorder="1" applyAlignment="1" applyProtection="1">
      <alignment horizontal="center" vertical="center" shrinkToFit="1"/>
    </xf>
    <xf numFmtId="0" fontId="67" fillId="0" borderId="11" xfId="0" applyFont="1" applyFill="1" applyBorder="1" applyAlignment="1" applyProtection="1">
      <alignment horizontal="center" vertical="center" shrinkToFit="1"/>
    </xf>
    <xf numFmtId="0" fontId="67" fillId="0" borderId="68" xfId="0" applyFont="1" applyFill="1" applyBorder="1" applyAlignment="1" applyProtection="1">
      <alignment horizontal="center" vertical="center" shrinkToFit="1"/>
    </xf>
    <xf numFmtId="0" fontId="60" fillId="10" borderId="33" xfId="0" applyFont="1" applyFill="1" applyBorder="1" applyAlignment="1" applyProtection="1">
      <alignment horizontal="center" vertical="center" shrinkToFit="1"/>
    </xf>
    <xf numFmtId="0" fontId="60" fillId="10" borderId="53" xfId="0" applyFont="1" applyFill="1" applyBorder="1" applyAlignment="1" applyProtection="1">
      <alignment horizontal="center" vertical="center" shrinkToFit="1"/>
    </xf>
    <xf numFmtId="0" fontId="59" fillId="0" borderId="101" xfId="0" applyFont="1" applyFill="1" applyBorder="1" applyAlignment="1" applyProtection="1">
      <alignment horizontal="center" vertical="center" shrinkToFit="1"/>
    </xf>
    <xf numFmtId="0" fontId="59" fillId="0" borderId="102" xfId="0" applyFont="1" applyFill="1" applyBorder="1" applyAlignment="1" applyProtection="1">
      <alignment horizontal="center" vertical="center" shrinkToFit="1"/>
    </xf>
    <xf numFmtId="0" fontId="60" fillId="0" borderId="103" xfId="0" applyFont="1" applyFill="1" applyBorder="1" applyAlignment="1" applyProtection="1">
      <alignment horizontal="right" vertical="center" shrinkToFit="1"/>
    </xf>
    <xf numFmtId="0" fontId="60" fillId="0" borderId="104" xfId="0" applyFont="1" applyFill="1" applyBorder="1" applyAlignment="1" applyProtection="1">
      <alignment horizontal="right" vertical="center" shrinkToFit="1"/>
    </xf>
    <xf numFmtId="0" fontId="67" fillId="0" borderId="5" xfId="0" applyFont="1" applyFill="1" applyBorder="1" applyAlignment="1" applyProtection="1">
      <alignment horizontal="left" vertical="center" shrinkToFit="1"/>
    </xf>
    <xf numFmtId="0" fontId="67" fillId="0" borderId="62" xfId="0" applyFont="1" applyFill="1" applyBorder="1" applyAlignment="1" applyProtection="1">
      <alignment horizontal="left" vertical="center" shrinkToFit="1"/>
    </xf>
    <xf numFmtId="0" fontId="67" fillId="0" borderId="9" xfId="0" applyFont="1" applyFill="1" applyBorder="1" applyAlignment="1" applyProtection="1">
      <alignment horizontal="center" vertical="center" shrinkToFit="1"/>
    </xf>
    <xf numFmtId="0" fontId="67" fillId="0" borderId="62" xfId="0" applyFont="1" applyFill="1" applyBorder="1" applyAlignment="1" applyProtection="1">
      <alignment horizontal="center" vertical="center" shrinkToFit="1"/>
    </xf>
    <xf numFmtId="0" fontId="59" fillId="0" borderId="123" xfId="0" applyFont="1" applyFill="1" applyBorder="1" applyAlignment="1" applyProtection="1">
      <alignment horizontal="center" vertical="center" shrinkToFit="1"/>
    </xf>
    <xf numFmtId="0" fontId="59" fillId="0" borderId="124" xfId="0" applyFont="1" applyFill="1" applyBorder="1" applyAlignment="1" applyProtection="1">
      <alignment horizontal="center" vertical="center" shrinkToFit="1"/>
    </xf>
    <xf numFmtId="0" fontId="67" fillId="10" borderId="122" xfId="0" applyFont="1" applyFill="1" applyBorder="1" applyAlignment="1" applyProtection="1">
      <alignment vertical="center" shrinkToFit="1"/>
    </xf>
    <xf numFmtId="0" fontId="67" fillId="10" borderId="51" xfId="0" applyFont="1" applyFill="1" applyBorder="1" applyAlignment="1" applyProtection="1">
      <alignment vertical="center" shrinkToFit="1"/>
    </xf>
    <xf numFmtId="0" fontId="67" fillId="10" borderId="52" xfId="0" applyFont="1" applyFill="1" applyBorder="1" applyAlignment="1" applyProtection="1">
      <alignment vertical="center" shrinkToFit="1"/>
    </xf>
    <xf numFmtId="0" fontId="67" fillId="0" borderId="7" xfId="0" applyFont="1" applyFill="1" applyBorder="1" applyAlignment="1" applyProtection="1">
      <alignment horizontal="center" vertical="center" shrinkToFit="1"/>
    </xf>
    <xf numFmtId="0" fontId="67" fillId="0" borderId="126" xfId="0" applyFont="1" applyFill="1" applyBorder="1" applyAlignment="1" applyProtection="1">
      <alignment horizontal="center" vertical="center" shrinkToFit="1"/>
    </xf>
    <xf numFmtId="0" fontId="60" fillId="10" borderId="86" xfId="0" applyFont="1" applyFill="1" applyBorder="1" applyAlignment="1" applyProtection="1">
      <alignment horizontal="center" vertical="center" shrinkToFit="1"/>
    </xf>
    <xf numFmtId="0" fontId="60" fillId="10" borderId="88" xfId="0" applyFont="1" applyFill="1" applyBorder="1" applyAlignment="1" applyProtection="1">
      <alignment horizontal="center" vertical="center" shrinkToFit="1"/>
    </xf>
    <xf numFmtId="0" fontId="67" fillId="10" borderId="127" xfId="0" applyFont="1" applyFill="1" applyBorder="1" applyAlignment="1" applyProtection="1">
      <alignment vertical="center" shrinkToFit="1"/>
    </xf>
    <xf numFmtId="0" fontId="67" fillId="10" borderId="90" xfId="0" applyFont="1" applyFill="1" applyBorder="1" applyAlignment="1" applyProtection="1">
      <alignment vertical="center" shrinkToFit="1"/>
    </xf>
    <xf numFmtId="0" fontId="67" fillId="10" borderId="85" xfId="0" applyFont="1" applyFill="1" applyBorder="1" applyAlignment="1" applyProtection="1">
      <alignment vertical="center" shrinkToFit="1"/>
    </xf>
    <xf numFmtId="0" fontId="59" fillId="10" borderId="71" xfId="0" applyFont="1" applyFill="1" applyBorder="1" applyAlignment="1" applyProtection="1">
      <alignment horizontal="center" vertical="center" shrinkToFit="1"/>
    </xf>
    <xf numFmtId="0" fontId="59" fillId="10" borderId="70" xfId="0" applyFont="1" applyFill="1" applyBorder="1" applyAlignment="1" applyProtection="1">
      <alignment horizontal="center" vertical="center" shrinkToFit="1"/>
    </xf>
    <xf numFmtId="0" fontId="67" fillId="0" borderId="5" xfId="0" applyFont="1" applyFill="1" applyBorder="1" applyAlignment="1" applyProtection="1">
      <alignment horizontal="center" vertical="center" shrinkToFit="1"/>
    </xf>
    <xf numFmtId="0" fontId="67" fillId="0" borderId="128" xfId="0" applyFont="1" applyFill="1" applyBorder="1" applyAlignment="1" applyProtection="1">
      <alignment horizontal="center" vertical="center" shrinkToFit="1"/>
    </xf>
    <xf numFmtId="0" fontId="60" fillId="0" borderId="125" xfId="0" applyFont="1" applyFill="1" applyBorder="1" applyAlignment="1" applyProtection="1">
      <alignment horizontal="center" vertical="center" shrinkToFit="1"/>
    </xf>
    <xf numFmtId="0" fontId="60" fillId="0" borderId="184" xfId="0" applyFont="1" applyFill="1" applyBorder="1" applyAlignment="1" applyProtection="1">
      <alignment horizontal="center" vertical="center" shrinkToFit="1"/>
    </xf>
    <xf numFmtId="0" fontId="58" fillId="0" borderId="26" xfId="0" applyFont="1" applyFill="1" applyBorder="1" applyAlignment="1" applyProtection="1">
      <alignment horizontal="left" vertical="center" wrapText="1"/>
    </xf>
    <xf numFmtId="0" fontId="0" fillId="0" borderId="11" xfId="0" applyFill="1" applyBorder="1" applyAlignment="1" applyProtection="1">
      <alignment horizontal="left" vertical="center" wrapText="1"/>
    </xf>
    <xf numFmtId="0" fontId="0" fillId="0" borderId="17" xfId="0" applyFill="1" applyBorder="1" applyAlignment="1" applyProtection="1">
      <alignment horizontal="left" vertical="center" wrapText="1"/>
    </xf>
    <xf numFmtId="0" fontId="0" fillId="0" borderId="27" xfId="0"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0" fillId="0" borderId="14" xfId="0" applyFill="1" applyBorder="1" applyAlignment="1" applyProtection="1">
      <alignment horizontal="left" vertical="center" wrapText="1"/>
    </xf>
    <xf numFmtId="0" fontId="0" fillId="0" borderId="37" xfId="0" applyFill="1" applyBorder="1" applyAlignment="1" applyProtection="1">
      <alignment horizontal="left" vertical="center" wrapText="1"/>
    </xf>
    <xf numFmtId="0" fontId="0" fillId="0" borderId="40" xfId="0" applyFill="1" applyBorder="1" applyAlignment="1" applyProtection="1">
      <alignment horizontal="left" vertical="center" wrapText="1"/>
    </xf>
    <xf numFmtId="0" fontId="0" fillId="0" borderId="38" xfId="0" applyFill="1" applyBorder="1" applyAlignment="1" applyProtection="1">
      <alignment horizontal="left" vertical="center" wrapText="1"/>
    </xf>
    <xf numFmtId="0" fontId="67" fillId="0" borderId="39" xfId="0" applyFont="1" applyFill="1" applyBorder="1" applyAlignment="1" applyProtection="1">
      <alignment horizontal="center" vertical="center" shrinkToFit="1"/>
    </xf>
    <xf numFmtId="0" fontId="67" fillId="0" borderId="195" xfId="0" applyFont="1" applyFill="1" applyBorder="1" applyAlignment="1" applyProtection="1">
      <alignment horizontal="center" vertical="center" shrinkToFit="1"/>
    </xf>
    <xf numFmtId="0" fontId="60" fillId="10" borderId="201" xfId="0" applyFont="1" applyFill="1" applyBorder="1" applyAlignment="1" applyProtection="1">
      <alignment horizontal="center" vertical="center" shrinkToFit="1"/>
    </xf>
    <xf numFmtId="0" fontId="67" fillId="0" borderId="122" xfId="0" applyFont="1" applyFill="1" applyBorder="1" applyAlignment="1" applyProtection="1">
      <alignment vertical="center" shrinkToFit="1"/>
    </xf>
    <xf numFmtId="0" fontId="67" fillId="0" borderId="51" xfId="0" applyFont="1" applyFill="1" applyBorder="1" applyAlignment="1" applyProtection="1">
      <alignment vertical="center" shrinkToFit="1"/>
    </xf>
    <xf numFmtId="0" fontId="67" fillId="0" borderId="52" xfId="0" applyFont="1" applyFill="1" applyBorder="1" applyAlignment="1" applyProtection="1">
      <alignment vertical="center" shrinkToFit="1"/>
    </xf>
    <xf numFmtId="0" fontId="0" fillId="0" borderId="0" xfId="0" applyBorder="1" applyAlignment="1" applyProtection="1">
      <alignment horizontal="right" vertical="center" shrinkToFit="1"/>
    </xf>
    <xf numFmtId="0" fontId="60" fillId="10" borderId="202" xfId="0" applyFont="1" applyFill="1" applyBorder="1" applyAlignment="1" applyProtection="1">
      <alignment horizontal="center" vertical="center" shrinkToFit="1"/>
    </xf>
    <xf numFmtId="0" fontId="67" fillId="0" borderId="95" xfId="0" applyFont="1" applyFill="1" applyBorder="1" applyAlignment="1" applyProtection="1">
      <alignment vertical="center" shrinkToFit="1"/>
    </xf>
    <xf numFmtId="0" fontId="67" fillId="0" borderId="45" xfId="0" applyFont="1" applyFill="1" applyBorder="1" applyAlignment="1" applyProtection="1">
      <alignment vertical="center" shrinkToFit="1"/>
    </xf>
    <xf numFmtId="0" fontId="67" fillId="0" borderId="48" xfId="0" applyFont="1" applyFill="1" applyBorder="1" applyAlignment="1" applyProtection="1">
      <alignment vertical="center" shrinkToFit="1"/>
    </xf>
    <xf numFmtId="0" fontId="67" fillId="10" borderId="196" xfId="0" applyFont="1" applyFill="1" applyBorder="1" applyAlignment="1" applyProtection="1">
      <alignment vertical="center" shrinkToFit="1"/>
    </xf>
    <xf numFmtId="0" fontId="67" fillId="10" borderId="197" xfId="0" applyFont="1" applyFill="1" applyBorder="1" applyAlignment="1" applyProtection="1">
      <alignment vertical="center" shrinkToFit="1"/>
    </xf>
    <xf numFmtId="0" fontId="67" fillId="10" borderId="198" xfId="0" applyFont="1" applyFill="1" applyBorder="1" applyAlignment="1" applyProtection="1">
      <alignment vertical="center" shrinkToFit="1"/>
    </xf>
    <xf numFmtId="0" fontId="59" fillId="10" borderId="199" xfId="0" applyFont="1" applyFill="1" applyBorder="1" applyAlignment="1" applyProtection="1">
      <alignment horizontal="center" vertical="center" shrinkToFit="1"/>
    </xf>
    <xf numFmtId="0" fontId="59" fillId="10" borderId="200" xfId="0" applyFont="1" applyFill="1" applyBorder="1" applyAlignment="1" applyProtection="1">
      <alignment horizontal="center" vertical="center" shrinkToFit="1"/>
    </xf>
    <xf numFmtId="181" fontId="0" fillId="10" borderId="2" xfId="0" applyNumberFormat="1" applyFill="1" applyBorder="1" applyAlignment="1" applyProtection="1">
      <alignment horizontal="center" vertical="center"/>
    </xf>
    <xf numFmtId="181" fontId="0" fillId="10" borderId="25" xfId="0" applyNumberFormat="1" applyFill="1" applyBorder="1" applyAlignment="1" applyProtection="1">
      <alignment horizontal="center" vertical="center"/>
    </xf>
    <xf numFmtId="0" fontId="59" fillId="10" borderId="7" xfId="0" applyFont="1" applyFill="1" applyBorder="1" applyAlignment="1" applyProtection="1">
      <alignment horizontal="left" vertical="top" wrapText="1"/>
    </xf>
    <xf numFmtId="0" fontId="59" fillId="10" borderId="0" xfId="0" applyFont="1" applyFill="1" applyBorder="1" applyAlignment="1" applyProtection="1">
      <alignment horizontal="left" vertical="top" wrapText="1"/>
    </xf>
    <xf numFmtId="0" fontId="59" fillId="10" borderId="19" xfId="0" applyFont="1" applyFill="1" applyBorder="1" applyAlignment="1" applyProtection="1">
      <alignment horizontal="left" vertical="top" wrapText="1"/>
    </xf>
    <xf numFmtId="0" fontId="59" fillId="10" borderId="39" xfId="0" applyFont="1" applyFill="1" applyBorder="1" applyAlignment="1" applyProtection="1">
      <alignment horizontal="left" vertical="top" wrapText="1"/>
    </xf>
    <xf numFmtId="0" fontId="59" fillId="10" borderId="40" xfId="0" applyFont="1" applyFill="1" applyBorder="1" applyAlignment="1" applyProtection="1">
      <alignment horizontal="left" vertical="top" wrapText="1"/>
    </xf>
    <xf numFmtId="0" fontId="59" fillId="10" borderId="41" xfId="0" applyFont="1" applyFill="1" applyBorder="1" applyAlignment="1" applyProtection="1">
      <alignment horizontal="left" vertical="top" wrapText="1"/>
    </xf>
    <xf numFmtId="0" fontId="58" fillId="0" borderId="11" xfId="0" applyFont="1" applyFill="1" applyBorder="1" applyAlignment="1" applyProtection="1">
      <alignment horizontal="left" vertical="center" wrapText="1"/>
    </xf>
    <xf numFmtId="0" fontId="58" fillId="0" borderId="17" xfId="0" applyFont="1" applyFill="1" applyBorder="1" applyAlignment="1" applyProtection="1">
      <alignment horizontal="left" vertical="center" wrapText="1"/>
    </xf>
    <xf numFmtId="0" fontId="58" fillId="0" borderId="27"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58" fillId="0" borderId="14" xfId="0" applyFont="1" applyFill="1" applyBorder="1" applyAlignment="1" applyProtection="1">
      <alignment horizontal="left" vertical="center" wrapText="1"/>
    </xf>
    <xf numFmtId="0" fontId="58" fillId="0" borderId="28" xfId="0" applyFont="1" applyFill="1" applyBorder="1" applyAlignment="1" applyProtection="1">
      <alignment horizontal="left" vertical="center" wrapText="1"/>
    </xf>
    <xf numFmtId="0" fontId="58" fillId="0" borderId="1" xfId="0" applyFont="1" applyFill="1" applyBorder="1" applyAlignment="1" applyProtection="1">
      <alignment horizontal="left" vertical="center" wrapText="1"/>
    </xf>
    <xf numFmtId="0" fontId="58" fillId="0" borderId="13" xfId="0" applyFont="1" applyFill="1" applyBorder="1" applyAlignment="1" applyProtection="1">
      <alignment horizontal="left" vertical="center" wrapText="1"/>
    </xf>
    <xf numFmtId="0" fontId="60" fillId="0" borderId="26" xfId="0" applyFont="1" applyBorder="1" applyAlignment="1" applyProtection="1">
      <alignment horizontal="center" vertical="center" textRotation="255" shrinkToFit="1"/>
    </xf>
    <xf numFmtId="0" fontId="60" fillId="0" borderId="17" xfId="0" applyFont="1" applyBorder="1" applyAlignment="1" applyProtection="1">
      <alignment horizontal="center" vertical="center" textRotation="255" shrinkToFit="1"/>
    </xf>
    <xf numFmtId="0" fontId="60" fillId="0" borderId="27" xfId="0" applyFont="1" applyBorder="1" applyAlignment="1" applyProtection="1">
      <alignment horizontal="center" vertical="center" textRotation="255" shrinkToFit="1"/>
    </xf>
    <xf numFmtId="0" fontId="60" fillId="0" borderId="14" xfId="0" applyFont="1" applyBorder="1" applyAlignment="1" applyProtection="1">
      <alignment horizontal="center" vertical="center" textRotation="255" shrinkToFit="1"/>
    </xf>
    <xf numFmtId="0" fontId="60" fillId="0" borderId="28" xfId="0" applyFont="1" applyBorder="1" applyAlignment="1" applyProtection="1">
      <alignment horizontal="center" vertical="center" textRotation="255" shrinkToFit="1"/>
    </xf>
    <xf numFmtId="0" fontId="60" fillId="0" borderId="13" xfId="0" applyFont="1" applyBorder="1" applyAlignment="1" applyProtection="1">
      <alignment horizontal="center" vertical="center" textRotation="255" shrinkToFit="1"/>
    </xf>
    <xf numFmtId="0" fontId="72" fillId="0" borderId="5" xfId="0" applyFont="1" applyBorder="1" applyAlignment="1" applyProtection="1">
      <alignment horizontal="center" vertical="center" shrinkToFit="1"/>
    </xf>
    <xf numFmtId="0" fontId="72" fillId="0" borderId="9" xfId="0" applyFont="1" applyBorder="1" applyAlignment="1" applyProtection="1">
      <alignment horizontal="center" vertical="center" shrinkToFit="1"/>
    </xf>
    <xf numFmtId="0" fontId="72" fillId="0" borderId="62" xfId="0" applyFont="1" applyBorder="1" applyAlignment="1" applyProtection="1">
      <alignment horizontal="center" vertical="center" shrinkToFit="1"/>
    </xf>
    <xf numFmtId="0" fontId="76" fillId="10" borderId="72" xfId="0" applyFont="1" applyFill="1" applyBorder="1" applyAlignment="1" applyProtection="1">
      <alignment horizontal="center" shrinkToFit="1"/>
    </xf>
    <xf numFmtId="0" fontId="76" fillId="10" borderId="73" xfId="0" applyFont="1" applyFill="1" applyBorder="1" applyAlignment="1" applyProtection="1">
      <alignment horizontal="center" shrinkToFit="1"/>
    </xf>
    <xf numFmtId="0" fontId="59" fillId="10" borderId="12" xfId="0" applyFont="1" applyFill="1" applyBorder="1" applyAlignment="1" applyProtection="1">
      <alignment horizontal="center" vertical="center" shrinkToFit="1"/>
    </xf>
    <xf numFmtId="0" fontId="59" fillId="10" borderId="17" xfId="0" applyFont="1" applyFill="1" applyBorder="1" applyAlignment="1" applyProtection="1">
      <alignment horizontal="center" vertical="center" shrinkToFit="1"/>
    </xf>
    <xf numFmtId="0" fontId="59" fillId="10" borderId="8" xfId="0" applyFont="1" applyFill="1" applyBorder="1" applyAlignment="1" applyProtection="1">
      <alignment horizontal="center" vertical="center" shrinkToFit="1"/>
    </xf>
    <xf numFmtId="0" fontId="59" fillId="10" borderId="13" xfId="0" applyFont="1" applyFill="1" applyBorder="1" applyAlignment="1" applyProtection="1">
      <alignment horizontal="center" vertical="center" shrinkToFit="1"/>
    </xf>
    <xf numFmtId="0" fontId="67" fillId="0" borderId="39" xfId="0" applyFont="1" applyFill="1" applyBorder="1" applyAlignment="1" applyProtection="1">
      <alignment horizontal="center" vertical="center"/>
    </xf>
    <xf numFmtId="0" fontId="67" fillId="0" borderId="195" xfId="0" applyFont="1" applyFill="1" applyBorder="1" applyAlignment="1" applyProtection="1">
      <alignment horizontal="center" vertical="center"/>
    </xf>
    <xf numFmtId="0" fontId="67" fillId="0" borderId="196" xfId="0" applyFont="1" applyFill="1" applyBorder="1" applyAlignment="1" applyProtection="1">
      <alignment horizontal="left" vertical="center" wrapText="1"/>
    </xf>
    <xf numFmtId="0" fontId="67" fillId="0" borderId="197" xfId="0" applyFont="1" applyFill="1" applyBorder="1" applyAlignment="1" applyProtection="1">
      <alignment horizontal="left" vertical="center" wrapText="1"/>
    </xf>
    <xf numFmtId="0" fontId="67" fillId="0" borderId="198" xfId="0" applyFont="1" applyFill="1" applyBorder="1" applyAlignment="1" applyProtection="1">
      <alignment horizontal="left" vertical="center" wrapText="1"/>
    </xf>
    <xf numFmtId="0" fontId="59" fillId="0" borderId="199" xfId="0" applyFont="1" applyFill="1" applyBorder="1" applyAlignment="1" applyProtection="1">
      <alignment horizontal="center" vertical="center" shrinkToFit="1"/>
    </xf>
    <xf numFmtId="0" fontId="59" fillId="0" borderId="200" xfId="0" applyFont="1" applyFill="1" applyBorder="1" applyAlignment="1" applyProtection="1">
      <alignment horizontal="center" vertical="center" shrinkToFit="1"/>
    </xf>
    <xf numFmtId="0" fontId="67" fillId="0" borderId="44" xfId="0" applyFont="1" applyFill="1" applyBorder="1" applyAlignment="1" applyProtection="1">
      <alignment horizontal="center" vertical="center"/>
    </xf>
    <xf numFmtId="0" fontId="67" fillId="0" borderId="94" xfId="0" applyFont="1" applyFill="1" applyBorder="1" applyAlignment="1" applyProtection="1">
      <alignment horizontal="center" vertical="center"/>
    </xf>
    <xf numFmtId="0" fontId="67" fillId="0" borderId="95" xfId="0" applyFont="1" applyFill="1" applyBorder="1" applyAlignment="1" applyProtection="1">
      <alignment horizontal="center" vertical="center"/>
    </xf>
    <xf numFmtId="0" fontId="67" fillId="0" borderId="45" xfId="0" applyFont="1" applyFill="1" applyBorder="1" applyAlignment="1" applyProtection="1">
      <alignment horizontal="center" vertical="center"/>
    </xf>
    <xf numFmtId="0" fontId="67" fillId="0" borderId="48" xfId="0" applyFont="1" applyFill="1" applyBorder="1" applyAlignment="1" applyProtection="1">
      <alignment horizontal="center" vertical="center"/>
    </xf>
    <xf numFmtId="0" fontId="59" fillId="0" borderId="30" xfId="0" applyFont="1" applyFill="1" applyBorder="1" applyAlignment="1" applyProtection="1">
      <alignment horizontal="center" vertical="center" shrinkToFit="1"/>
    </xf>
    <xf numFmtId="0" fontId="59" fillId="0" borderId="48" xfId="0" applyFont="1" applyFill="1" applyBorder="1" applyAlignment="1" applyProtection="1">
      <alignment horizontal="center" vertical="center" shrinkToFit="1"/>
    </xf>
    <xf numFmtId="0" fontId="60" fillId="4" borderId="86" xfId="0" applyFont="1" applyFill="1" applyBorder="1" applyAlignment="1" applyProtection="1">
      <alignment horizontal="center" vertical="center" shrinkToFit="1"/>
    </xf>
    <xf numFmtId="0" fontId="67" fillId="0" borderId="122" xfId="0" applyFont="1" applyFill="1" applyBorder="1" applyAlignment="1" applyProtection="1">
      <alignment horizontal="left" vertical="center"/>
    </xf>
    <xf numFmtId="0" fontId="67" fillId="0" borderId="51" xfId="0" applyFont="1" applyFill="1" applyBorder="1" applyAlignment="1" applyProtection="1">
      <alignment horizontal="left" vertical="center"/>
    </xf>
    <xf numFmtId="0" fontId="67" fillId="0" borderId="52" xfId="0" applyFont="1" applyFill="1" applyBorder="1" applyAlignment="1" applyProtection="1">
      <alignment horizontal="left" vertical="center"/>
    </xf>
    <xf numFmtId="0" fontId="59" fillId="0" borderId="49" xfId="0" applyFont="1" applyFill="1" applyBorder="1" applyAlignment="1" applyProtection="1">
      <alignment horizontal="left" vertical="center"/>
    </xf>
    <xf numFmtId="0" fontId="59" fillId="0" borderId="46" xfId="0" applyFont="1" applyFill="1" applyBorder="1" applyAlignment="1" applyProtection="1">
      <alignment horizontal="left" vertical="center"/>
    </xf>
    <xf numFmtId="0" fontId="59" fillId="0" borderId="50" xfId="0" applyFont="1" applyFill="1" applyBorder="1" applyAlignment="1" applyProtection="1">
      <alignment horizontal="left" vertical="center"/>
    </xf>
    <xf numFmtId="0" fontId="59" fillId="0" borderId="112" xfId="0" applyFont="1" applyFill="1" applyBorder="1" applyAlignment="1" applyProtection="1">
      <alignment horizontal="center" vertical="center" shrinkToFit="1"/>
    </xf>
    <xf numFmtId="0" fontId="59" fillId="0" borderId="113" xfId="0" applyFont="1" applyFill="1" applyBorder="1" applyAlignment="1" applyProtection="1">
      <alignment horizontal="center" vertical="center" shrinkToFit="1"/>
    </xf>
    <xf numFmtId="0" fontId="59" fillId="0" borderId="5" xfId="0" applyFont="1" applyFill="1" applyBorder="1" applyAlignment="1" applyProtection="1">
      <alignment horizontal="center" vertical="center"/>
    </xf>
    <xf numFmtId="0" fontId="59" fillId="0" borderId="9" xfId="0" applyFont="1" applyFill="1" applyBorder="1" applyAlignment="1" applyProtection="1">
      <alignment horizontal="center" vertical="center"/>
    </xf>
    <xf numFmtId="0" fontId="59" fillId="0" borderId="62" xfId="0" applyFont="1" applyFill="1" applyBorder="1" applyAlignment="1" applyProtection="1">
      <alignment horizontal="center" vertical="center"/>
    </xf>
    <xf numFmtId="0" fontId="67" fillId="0" borderId="5" xfId="0" applyFont="1" applyFill="1" applyBorder="1" applyAlignment="1" applyProtection="1">
      <alignment horizontal="center" vertical="center"/>
    </xf>
    <xf numFmtId="0" fontId="67" fillId="0" borderId="128" xfId="0" applyFont="1" applyFill="1" applyBorder="1" applyAlignment="1" applyProtection="1">
      <alignment horizontal="center" vertical="center"/>
    </xf>
    <xf numFmtId="0" fontId="67" fillId="0" borderId="9" xfId="0" applyFont="1" applyFill="1" applyBorder="1" applyAlignment="1" applyProtection="1">
      <alignment horizontal="center" vertical="center"/>
    </xf>
    <xf numFmtId="0" fontId="67" fillId="0" borderId="62" xfId="0" applyFont="1" applyFill="1" applyBorder="1" applyAlignment="1" applyProtection="1">
      <alignment horizontal="center" vertical="center"/>
    </xf>
    <xf numFmtId="0" fontId="60" fillId="0" borderId="72" xfId="0" applyFont="1" applyFill="1" applyBorder="1" applyAlignment="1" applyProtection="1">
      <alignment horizontal="center" vertical="center" shrinkToFit="1"/>
    </xf>
    <xf numFmtId="0" fontId="60" fillId="0" borderId="147" xfId="0" applyFont="1" applyFill="1" applyBorder="1" applyAlignment="1" applyProtection="1">
      <alignment horizontal="center" vertical="center" shrinkToFit="1"/>
    </xf>
    <xf numFmtId="0" fontId="67" fillId="0" borderId="122" xfId="0" applyFont="1" applyFill="1" applyBorder="1" applyAlignment="1" applyProtection="1">
      <alignment horizontal="left" vertical="center" shrinkToFit="1"/>
    </xf>
    <xf numFmtId="0" fontId="67" fillId="0" borderId="51" xfId="0" applyFont="1" applyFill="1" applyBorder="1" applyAlignment="1" applyProtection="1">
      <alignment horizontal="left" vertical="center" shrinkToFit="1"/>
    </xf>
    <xf numFmtId="0" fontId="67" fillId="0" borderId="52" xfId="0" applyFont="1" applyFill="1" applyBorder="1" applyAlignment="1" applyProtection="1">
      <alignment horizontal="left" vertical="center" shrinkToFit="1"/>
    </xf>
    <xf numFmtId="178" fontId="55" fillId="10" borderId="2" xfId="0" applyNumberFormat="1" applyFont="1" applyFill="1" applyBorder="1" applyAlignment="1" applyProtection="1">
      <alignment horizontal="center" vertical="center" shrinkToFit="1"/>
    </xf>
    <xf numFmtId="178" fontId="55" fillId="10" borderId="25" xfId="0" applyNumberFormat="1" applyFont="1" applyFill="1" applyBorder="1" applyAlignment="1" applyProtection="1">
      <alignment horizontal="center" vertical="center" shrinkToFit="1"/>
    </xf>
    <xf numFmtId="179" fontId="55" fillId="10" borderId="12" xfId="1" applyNumberFormat="1" applyFont="1" applyFill="1" applyBorder="1" applyAlignment="1" applyProtection="1">
      <alignment horizontal="center" vertical="center" shrinkToFit="1"/>
    </xf>
    <xf numFmtId="179" fontId="55" fillId="10" borderId="11" xfId="1" applyNumberFormat="1" applyFont="1" applyFill="1" applyBorder="1" applyAlignment="1" applyProtection="1">
      <alignment horizontal="center" vertical="center" shrinkToFit="1"/>
    </xf>
    <xf numFmtId="179" fontId="55" fillId="10" borderId="8" xfId="1" applyNumberFormat="1" applyFont="1" applyFill="1" applyBorder="1" applyAlignment="1" applyProtection="1">
      <alignment horizontal="center" vertical="center" shrinkToFit="1"/>
    </xf>
    <xf numFmtId="179" fontId="55" fillId="10" borderId="1" xfId="1" applyNumberFormat="1" applyFont="1" applyFill="1" applyBorder="1" applyAlignment="1" applyProtection="1">
      <alignment horizontal="center" vertical="center" shrinkToFit="1"/>
    </xf>
    <xf numFmtId="178" fontId="55" fillId="10" borderId="11" xfId="0" applyNumberFormat="1" applyFont="1" applyFill="1" applyBorder="1" applyAlignment="1" applyProtection="1">
      <alignment horizontal="center" vertical="center" shrinkToFit="1"/>
    </xf>
    <xf numFmtId="178" fontId="55" fillId="10" borderId="17" xfId="0" applyNumberFormat="1" applyFont="1" applyFill="1" applyBorder="1" applyAlignment="1" applyProtection="1">
      <alignment horizontal="center" vertical="center" shrinkToFit="1"/>
    </xf>
    <xf numFmtId="178" fontId="55" fillId="10" borderId="1" xfId="0" applyNumberFormat="1" applyFont="1" applyFill="1" applyBorder="1" applyAlignment="1" applyProtection="1">
      <alignment horizontal="center" vertical="center" shrinkToFit="1"/>
    </xf>
    <xf numFmtId="178" fontId="55" fillId="10" borderId="13" xfId="0" applyNumberFormat="1" applyFont="1" applyFill="1" applyBorder="1" applyAlignment="1" applyProtection="1">
      <alignment horizontal="center" vertical="center" shrinkToFit="1"/>
    </xf>
    <xf numFmtId="0" fontId="60" fillId="0" borderId="26" xfId="0" applyFont="1" applyBorder="1" applyAlignment="1" applyProtection="1">
      <alignment horizontal="center" vertical="center" shrinkToFit="1"/>
    </xf>
    <xf numFmtId="0" fontId="60" fillId="0" borderId="27" xfId="0" applyFont="1" applyBorder="1" applyAlignment="1" applyProtection="1">
      <alignment horizontal="center" vertical="center" shrinkToFit="1"/>
    </xf>
    <xf numFmtId="0" fontId="60" fillId="0" borderId="0" xfId="0" applyFont="1" applyBorder="1" applyAlignment="1" applyProtection="1">
      <alignment horizontal="center" vertical="center" shrinkToFit="1"/>
    </xf>
    <xf numFmtId="0" fontId="60" fillId="0" borderId="28" xfId="0" applyFont="1" applyBorder="1" applyAlignment="1" applyProtection="1">
      <alignment horizontal="center" vertical="center" shrinkToFit="1"/>
    </xf>
    <xf numFmtId="179" fontId="55" fillId="10" borderId="18" xfId="1" applyNumberFormat="1" applyFont="1" applyFill="1" applyBorder="1" applyAlignment="1" applyProtection="1">
      <alignment horizontal="center" vertical="center" shrinkToFit="1"/>
    </xf>
    <xf numFmtId="179" fontId="55" fillId="10" borderId="6" xfId="1" applyNumberFormat="1" applyFont="1" applyFill="1" applyBorder="1" applyAlignment="1" applyProtection="1">
      <alignment horizontal="center" vertical="center" shrinkToFit="1"/>
    </xf>
    <xf numFmtId="0" fontId="60" fillId="12" borderId="12" xfId="0" applyFont="1" applyFill="1" applyBorder="1" applyAlignment="1" applyProtection="1">
      <alignment horizontal="left" vertical="center" shrinkToFit="1"/>
    </xf>
    <xf numFmtId="0" fontId="60" fillId="12" borderId="11" xfId="0" applyFont="1" applyFill="1" applyBorder="1" applyAlignment="1" applyProtection="1">
      <alignment horizontal="left" vertical="center" shrinkToFit="1"/>
    </xf>
    <xf numFmtId="0" fontId="60" fillId="12" borderId="18" xfId="0" applyFont="1" applyFill="1" applyBorder="1" applyAlignment="1" applyProtection="1">
      <alignment horizontal="left" vertical="center" shrinkToFit="1"/>
    </xf>
    <xf numFmtId="0" fontId="60" fillId="12" borderId="7" xfId="0" applyFont="1" applyFill="1" applyBorder="1" applyAlignment="1" applyProtection="1">
      <alignment horizontal="left" vertical="center" shrinkToFit="1"/>
    </xf>
    <xf numFmtId="0" fontId="60" fillId="12" borderId="0" xfId="0" applyFont="1" applyFill="1" applyBorder="1" applyAlignment="1" applyProtection="1">
      <alignment horizontal="left" vertical="center" shrinkToFit="1"/>
    </xf>
    <xf numFmtId="0" fontId="60" fillId="12" borderId="19" xfId="0" applyFont="1" applyFill="1" applyBorder="1" applyAlignment="1" applyProtection="1">
      <alignment horizontal="left" vertical="center" shrinkToFit="1"/>
    </xf>
    <xf numFmtId="0" fontId="60" fillId="12" borderId="8" xfId="0" applyFont="1" applyFill="1" applyBorder="1" applyAlignment="1" applyProtection="1">
      <alignment horizontal="left" vertical="center" shrinkToFit="1"/>
    </xf>
    <xf numFmtId="0" fontId="60" fillId="12" borderId="1" xfId="0" applyFont="1" applyFill="1" applyBorder="1" applyAlignment="1" applyProtection="1">
      <alignment horizontal="left" vertical="center" shrinkToFit="1"/>
    </xf>
    <xf numFmtId="0" fontId="60" fillId="12" borderId="6" xfId="0" applyFont="1" applyFill="1" applyBorder="1" applyAlignment="1" applyProtection="1">
      <alignment horizontal="left" vertical="center" shrinkToFit="1"/>
    </xf>
    <xf numFmtId="0" fontId="59" fillId="0" borderId="0" xfId="0" applyFont="1" applyBorder="1" applyAlignment="1" applyProtection="1">
      <alignment horizontal="right" vertical="center" shrinkToFit="1"/>
    </xf>
    <xf numFmtId="0" fontId="59" fillId="0" borderId="12" xfId="0" applyFont="1" applyFill="1" applyBorder="1" applyAlignment="1" applyProtection="1">
      <alignment horizontal="center" vertical="center" shrinkToFit="1"/>
    </xf>
    <xf numFmtId="0" fontId="59" fillId="0" borderId="11" xfId="0" applyFont="1" applyFill="1" applyBorder="1" applyAlignment="1" applyProtection="1">
      <alignment horizontal="center" vertical="center" shrinkToFit="1"/>
    </xf>
    <xf numFmtId="0" fontId="59" fillId="0" borderId="17" xfId="0" applyFont="1" applyFill="1" applyBorder="1" applyAlignment="1" applyProtection="1">
      <alignment horizontal="center" vertical="center" shrinkToFit="1"/>
    </xf>
    <xf numFmtId="0" fontId="59" fillId="0" borderId="8" xfId="0" applyFont="1" applyFill="1" applyBorder="1" applyAlignment="1" applyProtection="1">
      <alignment horizontal="center" vertical="center" shrinkToFit="1"/>
    </xf>
    <xf numFmtId="0" fontId="59" fillId="0" borderId="1" xfId="0" applyFont="1" applyFill="1" applyBorder="1" applyAlignment="1" applyProtection="1">
      <alignment horizontal="center" vertical="center" shrinkToFit="1"/>
    </xf>
    <xf numFmtId="0" fontId="59" fillId="0" borderId="13" xfId="0" applyFont="1" applyFill="1" applyBorder="1" applyAlignment="1" applyProtection="1">
      <alignment horizontal="center" vertical="center" shrinkToFit="1"/>
    </xf>
    <xf numFmtId="0" fontId="59" fillId="0" borderId="15" xfId="0" applyFont="1" applyFill="1" applyBorder="1" applyAlignment="1" applyProtection="1">
      <alignment horizontal="left" vertical="center" wrapText="1"/>
    </xf>
    <xf numFmtId="0" fontId="59" fillId="0" borderId="16" xfId="0" applyFont="1" applyFill="1" applyBorder="1" applyAlignment="1" applyProtection="1">
      <alignment horizontal="left" vertical="center" wrapText="1"/>
    </xf>
    <xf numFmtId="0" fontId="59" fillId="0" borderId="5" xfId="0" applyFont="1" applyFill="1" applyBorder="1" applyAlignment="1" applyProtection="1">
      <alignment horizontal="left" vertical="center" wrapText="1"/>
    </xf>
    <xf numFmtId="0" fontId="59" fillId="0" borderId="9" xfId="0" applyFont="1" applyFill="1" applyBorder="1" applyAlignment="1" applyProtection="1">
      <alignment horizontal="left" vertical="center" wrapText="1"/>
    </xf>
    <xf numFmtId="0" fontId="59" fillId="0" borderId="10" xfId="0" applyFont="1" applyFill="1" applyBorder="1" applyAlignment="1" applyProtection="1">
      <alignment horizontal="left" vertical="center" wrapText="1"/>
    </xf>
    <xf numFmtId="0" fontId="59" fillId="10" borderId="2" xfId="0" applyFont="1" applyFill="1" applyBorder="1" applyAlignment="1" applyProtection="1">
      <alignment horizontal="left" vertical="top" wrapText="1"/>
    </xf>
    <xf numFmtId="0" fontId="69" fillId="0" borderId="12" xfId="0" applyFont="1" applyFill="1" applyBorder="1" applyAlignment="1" applyProtection="1">
      <alignment horizontal="left" vertical="center" wrapText="1"/>
    </xf>
    <xf numFmtId="0" fontId="69" fillId="0" borderId="11" xfId="0" applyFont="1" applyFill="1" applyBorder="1" applyAlignment="1" applyProtection="1">
      <alignment horizontal="left" vertical="center" wrapText="1"/>
    </xf>
    <xf numFmtId="0" fontId="69" fillId="0" borderId="18" xfId="0" applyFont="1" applyFill="1" applyBorder="1" applyAlignment="1" applyProtection="1">
      <alignment horizontal="left" vertical="center" wrapText="1"/>
    </xf>
    <xf numFmtId="0" fontId="69" fillId="0" borderId="7" xfId="0" applyFont="1" applyFill="1" applyBorder="1" applyAlignment="1" applyProtection="1">
      <alignment horizontal="left" vertical="center" wrapText="1"/>
    </xf>
    <xf numFmtId="0" fontId="69" fillId="0" borderId="0" xfId="0" applyFont="1" applyFill="1" applyBorder="1" applyAlignment="1" applyProtection="1">
      <alignment horizontal="left" vertical="center" wrapText="1"/>
    </xf>
    <xf numFmtId="0" fontId="69" fillId="0" borderId="19" xfId="0" applyFont="1" applyFill="1" applyBorder="1" applyAlignment="1" applyProtection="1">
      <alignment horizontal="left" vertical="center" wrapText="1"/>
    </xf>
    <xf numFmtId="0" fontId="69" fillId="0" borderId="2" xfId="0" applyFont="1" applyFill="1" applyBorder="1" applyAlignment="1" applyProtection="1">
      <alignment horizontal="center" vertical="center" wrapText="1"/>
    </xf>
    <xf numFmtId="0" fontId="59" fillId="0" borderId="5" xfId="0" applyFont="1" applyFill="1" applyBorder="1" applyAlignment="1" applyProtection="1">
      <alignment horizontal="center" vertical="center" wrapText="1"/>
    </xf>
    <xf numFmtId="0" fontId="59" fillId="0" borderId="9" xfId="0" applyFont="1" applyFill="1" applyBorder="1" applyAlignment="1" applyProtection="1">
      <alignment horizontal="center" vertical="center" wrapText="1"/>
    </xf>
    <xf numFmtId="0" fontId="59" fillId="0" borderId="10" xfId="0" applyFont="1" applyFill="1" applyBorder="1" applyAlignment="1" applyProtection="1">
      <alignment horizontal="center" vertical="center" wrapText="1"/>
    </xf>
    <xf numFmtId="0" fontId="60" fillId="4" borderId="88" xfId="0" applyFont="1" applyFill="1" applyBorder="1" applyAlignment="1" applyProtection="1">
      <alignment horizontal="center" vertical="center" shrinkToFit="1"/>
    </xf>
    <xf numFmtId="0" fontId="67" fillId="0" borderId="7" xfId="0" applyFont="1" applyFill="1" applyBorder="1" applyAlignment="1" applyProtection="1">
      <alignment horizontal="center" vertical="center"/>
    </xf>
    <xf numFmtId="0" fontId="67" fillId="0" borderId="126" xfId="0" applyFont="1" applyFill="1" applyBorder="1" applyAlignment="1" applyProtection="1">
      <alignment horizontal="center" vertical="center"/>
    </xf>
    <xf numFmtId="0" fontId="67" fillId="0" borderId="127" xfId="0" applyFont="1" applyFill="1" applyBorder="1" applyAlignment="1" applyProtection="1">
      <alignment horizontal="center" vertical="center"/>
    </xf>
    <xf numFmtId="0" fontId="67" fillId="0" borderId="90" xfId="0" applyFont="1" applyFill="1" applyBorder="1" applyAlignment="1" applyProtection="1">
      <alignment horizontal="center" vertical="center"/>
    </xf>
    <xf numFmtId="0" fontId="67" fillId="0" borderId="85" xfId="0" applyFont="1" applyFill="1" applyBorder="1" applyAlignment="1" applyProtection="1">
      <alignment horizontal="center" vertical="center"/>
    </xf>
    <xf numFmtId="0" fontId="59" fillId="0" borderId="87" xfId="0" applyFont="1" applyFill="1" applyBorder="1" applyAlignment="1" applyProtection="1">
      <alignment horizontal="center" vertical="center" shrinkToFit="1"/>
    </xf>
    <xf numFmtId="0" fontId="59" fillId="0" borderId="85" xfId="0" applyFont="1" applyFill="1" applyBorder="1" applyAlignment="1" applyProtection="1">
      <alignment horizontal="center" vertical="center" shrinkToFit="1"/>
    </xf>
    <xf numFmtId="0" fontId="59" fillId="0" borderId="71" xfId="0" applyFont="1" applyFill="1" applyBorder="1" applyAlignment="1" applyProtection="1">
      <alignment horizontal="center" vertical="center" shrinkToFit="1"/>
    </xf>
    <xf numFmtId="0" fontId="59" fillId="0" borderId="70" xfId="0" applyFont="1" applyFill="1" applyBorder="1" applyAlignment="1" applyProtection="1">
      <alignment horizontal="center" vertical="center" shrinkToFit="1"/>
    </xf>
    <xf numFmtId="0" fontId="60" fillId="4" borderId="29" xfId="0" applyFont="1" applyFill="1" applyBorder="1" applyAlignment="1" applyProtection="1">
      <alignment horizontal="center" vertical="center" shrinkToFit="1"/>
    </xf>
    <xf numFmtId="0" fontId="60" fillId="4" borderId="30" xfId="0" applyFont="1" applyFill="1" applyBorder="1" applyAlignment="1" applyProtection="1">
      <alignment horizontal="center" vertical="center" shrinkToFit="1"/>
    </xf>
    <xf numFmtId="0" fontId="60" fillId="4" borderId="45" xfId="0" applyFont="1" applyFill="1" applyBorder="1" applyAlignment="1" applyProtection="1">
      <alignment horizontal="center" vertical="center" shrinkToFit="1"/>
    </xf>
    <xf numFmtId="0" fontId="60" fillId="4" borderId="31" xfId="0" applyFont="1" applyFill="1" applyBorder="1" applyAlignment="1" applyProtection="1">
      <alignment horizontal="center" vertical="center" shrinkToFit="1"/>
    </xf>
    <xf numFmtId="0" fontId="59" fillId="0" borderId="69" xfId="0" applyFont="1" applyFill="1" applyBorder="1" applyAlignment="1" applyProtection="1">
      <alignment horizontal="center" vertical="center" shrinkToFit="1"/>
    </xf>
    <xf numFmtId="0" fontId="59" fillId="0" borderId="68" xfId="0" applyFont="1" applyFill="1" applyBorder="1" applyAlignment="1" applyProtection="1">
      <alignment horizontal="center" vertical="center" shrinkToFit="1"/>
    </xf>
    <xf numFmtId="0" fontId="60" fillId="0" borderId="129" xfId="0" applyFont="1" applyFill="1" applyBorder="1" applyAlignment="1" applyProtection="1">
      <alignment horizontal="right" vertical="center" shrinkToFit="1"/>
    </xf>
    <xf numFmtId="0" fontId="60" fillId="0" borderId="130" xfId="0" applyFont="1" applyFill="1" applyBorder="1" applyAlignment="1" applyProtection="1">
      <alignment horizontal="right" vertical="center" shrinkToFit="1"/>
    </xf>
    <xf numFmtId="0" fontId="67" fillId="0" borderId="5" xfId="0" applyFont="1" applyFill="1" applyBorder="1" applyAlignment="1" applyProtection="1">
      <alignment horizontal="left" vertical="center"/>
    </xf>
    <xf numFmtId="0" fontId="67" fillId="0" borderId="62" xfId="0" applyFont="1" applyFill="1" applyBorder="1" applyAlignment="1" applyProtection="1">
      <alignment horizontal="left" vertical="center"/>
    </xf>
    <xf numFmtId="0" fontId="60" fillId="0" borderId="72" xfId="0" applyFont="1" applyFill="1" applyBorder="1" applyAlignment="1" applyProtection="1">
      <alignment horizontal="right" vertical="center" shrinkToFit="1"/>
    </xf>
    <xf numFmtId="0" fontId="60" fillId="0" borderId="147" xfId="0" applyFont="1" applyFill="1" applyBorder="1" applyAlignment="1" applyProtection="1">
      <alignment horizontal="right" vertical="center" shrinkToFit="1"/>
    </xf>
    <xf numFmtId="0" fontId="59" fillId="0" borderId="63" xfId="0" applyFont="1" applyFill="1" applyBorder="1" applyAlignment="1" applyProtection="1">
      <alignment horizontal="center" vertical="center"/>
    </xf>
    <xf numFmtId="0" fontId="59" fillId="0" borderId="60" xfId="0" applyFont="1" applyFill="1" applyBorder="1" applyAlignment="1" applyProtection="1">
      <alignment horizontal="center" vertical="center"/>
    </xf>
    <xf numFmtId="0" fontId="67" fillId="0" borderId="120" xfId="0" applyFont="1" applyFill="1" applyBorder="1" applyAlignment="1" applyProtection="1">
      <alignment horizontal="center" vertical="center" wrapText="1"/>
    </xf>
    <xf numFmtId="0" fontId="67" fillId="0" borderId="121" xfId="0" applyFont="1" applyFill="1" applyBorder="1" applyAlignment="1" applyProtection="1">
      <alignment horizontal="center" vertical="center"/>
    </xf>
    <xf numFmtId="0" fontId="67" fillId="0" borderId="11" xfId="0" applyFont="1" applyFill="1" applyBorder="1" applyAlignment="1" applyProtection="1">
      <alignment horizontal="center" vertical="center"/>
    </xf>
    <xf numFmtId="0" fontId="67" fillId="0" borderId="68" xfId="0" applyFont="1" applyFill="1" applyBorder="1" applyAlignment="1" applyProtection="1">
      <alignment horizontal="center" vertical="center"/>
    </xf>
    <xf numFmtId="0" fontId="59" fillId="0" borderId="44" xfId="0" applyFont="1" applyFill="1" applyBorder="1" applyAlignment="1" applyProtection="1">
      <alignment horizontal="left" vertical="center"/>
    </xf>
    <xf numFmtId="0" fontId="59" fillId="0" borderId="51" xfId="0" applyFont="1" applyFill="1" applyBorder="1" applyAlignment="1" applyProtection="1">
      <alignment horizontal="left" vertical="center"/>
    </xf>
    <xf numFmtId="0" fontId="59" fillId="0" borderId="52" xfId="0" applyFont="1" applyFill="1" applyBorder="1" applyAlignment="1" applyProtection="1">
      <alignment horizontal="left" vertical="center"/>
    </xf>
    <xf numFmtId="0" fontId="59" fillId="0" borderId="99" xfId="0" applyFont="1" applyFill="1" applyBorder="1" applyAlignment="1" applyProtection="1">
      <alignment horizontal="center" vertical="center" shrinkToFit="1"/>
    </xf>
    <xf numFmtId="0" fontId="59" fillId="0" borderId="100" xfId="0" applyFont="1" applyFill="1" applyBorder="1" applyAlignment="1" applyProtection="1">
      <alignment horizontal="center" vertical="center" shrinkToFit="1"/>
    </xf>
    <xf numFmtId="0" fontId="59" fillId="0" borderId="47" xfId="0" applyFont="1" applyFill="1" applyBorder="1" applyAlignment="1" applyProtection="1">
      <alignment horizontal="left" vertical="center"/>
    </xf>
    <xf numFmtId="0" fontId="59" fillId="0" borderId="45" xfId="0" applyFont="1" applyFill="1" applyBorder="1" applyAlignment="1" applyProtection="1">
      <alignment horizontal="left" vertical="center"/>
    </xf>
    <xf numFmtId="0" fontId="59" fillId="0" borderId="48" xfId="0" applyFont="1" applyFill="1" applyBorder="1" applyAlignment="1" applyProtection="1">
      <alignment horizontal="left" vertical="center"/>
    </xf>
    <xf numFmtId="178" fontId="67" fillId="10" borderId="29" xfId="0" applyNumberFormat="1" applyFont="1" applyFill="1" applyBorder="1" applyAlignment="1" applyProtection="1">
      <alignment horizontal="right" vertical="top" wrapText="1"/>
    </xf>
    <xf numFmtId="0" fontId="67" fillId="0" borderId="0" xfId="0" applyFont="1" applyFill="1" applyBorder="1" applyAlignment="1" applyProtection="1">
      <alignment horizontal="center" vertical="top" wrapText="1"/>
    </xf>
    <xf numFmtId="178" fontId="67" fillId="0" borderId="29" xfId="0" applyNumberFormat="1" applyFont="1" applyFill="1" applyBorder="1" applyAlignment="1" applyProtection="1">
      <alignment horizontal="right" vertical="top" wrapText="1"/>
    </xf>
    <xf numFmtId="0" fontId="59" fillId="0" borderId="54" xfId="0" applyFont="1" applyFill="1" applyBorder="1" applyAlignment="1" applyProtection="1">
      <alignment horizontal="center" vertical="center"/>
    </xf>
    <xf numFmtId="0" fontId="59" fillId="0" borderId="55" xfId="0" applyFont="1" applyFill="1" applyBorder="1" applyAlignment="1" applyProtection="1">
      <alignment horizontal="center" vertical="center"/>
    </xf>
    <xf numFmtId="0" fontId="59" fillId="0" borderId="64" xfId="0" applyFont="1" applyFill="1" applyBorder="1" applyAlignment="1" applyProtection="1">
      <alignment horizontal="center" vertical="center"/>
    </xf>
    <xf numFmtId="0" fontId="59" fillId="0" borderId="65" xfId="0" applyFont="1" applyFill="1" applyBorder="1" applyAlignment="1" applyProtection="1">
      <alignment horizontal="center" vertical="center"/>
    </xf>
    <xf numFmtId="0" fontId="56" fillId="0" borderId="27" xfId="0" applyFont="1" applyFill="1" applyBorder="1" applyAlignment="1" applyProtection="1">
      <alignment horizontal="center" vertical="top" wrapText="1"/>
    </xf>
    <xf numFmtId="0" fontId="56" fillId="0" borderId="14" xfId="0" applyFont="1" applyFill="1" applyBorder="1" applyAlignment="1" applyProtection="1">
      <alignment horizontal="center" vertical="top" wrapText="1"/>
    </xf>
    <xf numFmtId="0" fontId="56" fillId="0" borderId="37" xfId="0" applyFont="1" applyFill="1" applyBorder="1" applyAlignment="1" applyProtection="1">
      <alignment horizontal="center" vertical="top" wrapText="1"/>
    </xf>
    <xf numFmtId="0" fontId="56" fillId="0" borderId="38" xfId="0" applyFont="1" applyFill="1" applyBorder="1" applyAlignment="1" applyProtection="1">
      <alignment horizontal="center" vertical="top" wrapText="1"/>
    </xf>
    <xf numFmtId="178" fontId="67" fillId="0" borderId="0" xfId="0" applyNumberFormat="1" applyFont="1" applyFill="1" applyBorder="1" applyAlignment="1" applyProtection="1">
      <alignment horizontal="center" vertical="top" wrapText="1"/>
    </xf>
    <xf numFmtId="0" fontId="67" fillId="0" borderId="0" xfId="0" applyFont="1" applyFill="1" applyBorder="1" applyAlignment="1" applyProtection="1">
      <alignment horizontal="center" vertical="top"/>
    </xf>
    <xf numFmtId="3" fontId="67" fillId="0" borderId="0" xfId="0" applyNumberFormat="1" applyFont="1" applyFill="1" applyBorder="1" applyAlignment="1" applyProtection="1">
      <alignment horizontal="center" vertical="top" wrapText="1"/>
    </xf>
    <xf numFmtId="0" fontId="67" fillId="10" borderId="71" xfId="0" applyFont="1" applyFill="1" applyBorder="1" applyAlignment="1" applyProtection="1">
      <alignment horizontal="left" vertical="top" wrapText="1"/>
    </xf>
    <xf numFmtId="0" fontId="67" fillId="10" borderId="35" xfId="0" applyFont="1" applyFill="1" applyBorder="1" applyAlignment="1" applyProtection="1">
      <alignment horizontal="left" vertical="top" wrapText="1"/>
    </xf>
    <xf numFmtId="0" fontId="73" fillId="10" borderId="5" xfId="0" applyFont="1" applyFill="1" applyBorder="1" applyAlignment="1" applyProtection="1">
      <alignment horizontal="center" vertical="center"/>
    </xf>
    <xf numFmtId="0" fontId="73" fillId="10" borderId="10" xfId="0" applyFont="1" applyFill="1" applyBorder="1" applyAlignment="1" applyProtection="1">
      <alignment horizontal="center" vertical="center"/>
    </xf>
    <xf numFmtId="0" fontId="79" fillId="0" borderId="0" xfId="0" applyFont="1" applyBorder="1" applyAlignment="1" applyProtection="1">
      <alignment horizontal="center" vertical="center" wrapText="1"/>
    </xf>
    <xf numFmtId="0" fontId="73" fillId="0" borderId="0" xfId="0" applyFont="1" applyBorder="1" applyAlignment="1" applyProtection="1">
      <alignment horizontal="left" vertical="top" wrapText="1"/>
    </xf>
    <xf numFmtId="0" fontId="73" fillId="0" borderId="19" xfId="0" applyFont="1" applyBorder="1" applyAlignment="1" applyProtection="1">
      <alignment horizontal="left" vertical="top" wrapText="1"/>
    </xf>
    <xf numFmtId="0" fontId="73" fillId="0" borderId="11" xfId="0" applyFont="1" applyBorder="1" applyAlignment="1" applyProtection="1">
      <alignment horizontal="left" vertical="top" wrapText="1"/>
    </xf>
    <xf numFmtId="0" fontId="67" fillId="0" borderId="7" xfId="0" applyFont="1" applyBorder="1" applyAlignment="1" applyProtection="1">
      <alignment horizontal="left" vertical="top"/>
    </xf>
    <xf numFmtId="0" fontId="67" fillId="0" borderId="0" xfId="0" applyFont="1" applyBorder="1" applyAlignment="1" applyProtection="1">
      <alignment horizontal="left" vertical="top"/>
    </xf>
    <xf numFmtId="0" fontId="67" fillId="0" borderId="19" xfId="0" applyFont="1" applyBorder="1" applyAlignment="1" applyProtection="1">
      <alignment horizontal="left" vertical="top"/>
    </xf>
    <xf numFmtId="0" fontId="73" fillId="0" borderId="7" xfId="0" applyFont="1" applyBorder="1" applyAlignment="1" applyProtection="1">
      <alignment horizontal="left" vertical="top" wrapText="1"/>
    </xf>
    <xf numFmtId="0" fontId="78" fillId="0" borderId="0" xfId="0" applyFont="1" applyBorder="1" applyAlignment="1" applyProtection="1">
      <alignment horizontal="center" vertical="center" wrapText="1"/>
    </xf>
    <xf numFmtId="0" fontId="73" fillId="10" borderId="13" xfId="0" applyFont="1" applyFill="1" applyBorder="1" applyAlignment="1" applyProtection="1">
      <alignment horizontal="center" vertical="center"/>
    </xf>
    <xf numFmtId="0" fontId="73" fillId="0" borderId="0" xfId="0" applyFont="1" applyBorder="1" applyAlignment="1" applyProtection="1">
      <alignment horizontal="center" vertical="center" wrapText="1"/>
    </xf>
    <xf numFmtId="0" fontId="73" fillId="0" borderId="19" xfId="0" applyFont="1" applyBorder="1" applyAlignment="1" applyProtection="1">
      <alignment horizontal="center" vertical="center" wrapText="1"/>
    </xf>
    <xf numFmtId="0" fontId="79" fillId="0" borderId="0" xfId="0" applyFont="1" applyBorder="1" applyAlignment="1" applyProtection="1">
      <alignment horizontal="center" vertical="center"/>
    </xf>
    <xf numFmtId="0" fontId="79" fillId="0" borderId="14" xfId="0" applyFont="1" applyBorder="1" applyAlignment="1" applyProtection="1">
      <alignment horizontal="center" vertical="center"/>
    </xf>
    <xf numFmtId="0" fontId="79" fillId="0" borderId="14" xfId="0" applyFont="1" applyBorder="1" applyAlignment="1" applyProtection="1">
      <alignment horizontal="center" vertical="center" wrapText="1"/>
    </xf>
    <xf numFmtId="0" fontId="59" fillId="0" borderId="2" xfId="0" applyFont="1" applyFill="1" applyBorder="1" applyAlignment="1" applyProtection="1">
      <alignment horizontal="center" vertical="center" wrapText="1"/>
    </xf>
    <xf numFmtId="0" fontId="69" fillId="0" borderId="7" xfId="0" applyFont="1" applyBorder="1" applyAlignment="1" applyProtection="1">
      <alignment horizontal="left" vertical="center" wrapText="1"/>
    </xf>
    <xf numFmtId="0" fontId="69" fillId="0" borderId="0" xfId="0" applyFont="1" applyBorder="1" applyAlignment="1" applyProtection="1">
      <alignment horizontal="left" vertical="center" wrapText="1"/>
    </xf>
    <xf numFmtId="0" fontId="69" fillId="0" borderId="19" xfId="0" applyFont="1" applyBorder="1" applyAlignment="1" applyProtection="1">
      <alignment horizontal="left" vertical="center" wrapText="1"/>
    </xf>
    <xf numFmtId="0" fontId="58" fillId="0" borderId="0" xfId="0" applyFont="1" applyBorder="1" applyAlignment="1" applyProtection="1">
      <alignment horizontal="right" vertical="center" shrinkToFit="1"/>
    </xf>
    <xf numFmtId="0" fontId="73" fillId="0" borderId="0" xfId="0" applyFont="1" applyBorder="1" applyAlignment="1" applyProtection="1">
      <alignment horizontal="center" vertical="center" shrinkToFit="1"/>
    </xf>
    <xf numFmtId="0" fontId="73" fillId="10" borderId="5" xfId="0" applyFont="1" applyFill="1" applyBorder="1" applyAlignment="1" applyProtection="1">
      <alignment horizontal="center" vertical="center" shrinkToFit="1"/>
    </xf>
    <xf numFmtId="0" fontId="73" fillId="10" borderId="9" xfId="0" applyFont="1" applyFill="1" applyBorder="1" applyAlignment="1" applyProtection="1">
      <alignment horizontal="center" vertical="center" shrinkToFit="1"/>
    </xf>
    <xf numFmtId="0" fontId="73" fillId="10" borderId="10" xfId="0" applyFont="1" applyFill="1" applyBorder="1" applyAlignment="1" applyProtection="1">
      <alignment horizontal="center" vertical="center" shrinkToFit="1"/>
    </xf>
    <xf numFmtId="178" fontId="76" fillId="10" borderId="5" xfId="0" applyNumberFormat="1" applyFont="1" applyFill="1" applyBorder="1" applyAlignment="1" applyProtection="1">
      <alignment horizontal="center" vertical="center" shrinkToFit="1"/>
    </xf>
    <xf numFmtId="178" fontId="76" fillId="10" borderId="9" xfId="0" applyNumberFormat="1" applyFont="1" applyFill="1" applyBorder="1" applyAlignment="1" applyProtection="1">
      <alignment horizontal="center" vertical="center" shrinkToFit="1"/>
    </xf>
    <xf numFmtId="178" fontId="76" fillId="10" borderId="10" xfId="0" applyNumberFormat="1" applyFont="1" applyFill="1" applyBorder="1" applyAlignment="1" applyProtection="1">
      <alignment horizontal="center" vertical="center" shrinkToFit="1"/>
    </xf>
    <xf numFmtId="0" fontId="58" fillId="0" borderId="26" xfId="0" applyFont="1" applyFill="1" applyBorder="1" applyAlignment="1" applyProtection="1">
      <alignment horizontal="center" textRotation="255" wrapText="1"/>
    </xf>
    <xf numFmtId="0" fontId="58" fillId="0" borderId="17" xfId="0" applyFont="1" applyFill="1" applyBorder="1" applyAlignment="1" applyProtection="1">
      <alignment horizontal="center" textRotation="255" wrapText="1"/>
    </xf>
    <xf numFmtId="0" fontId="58" fillId="0" borderId="27" xfId="0" applyFont="1" applyFill="1" applyBorder="1" applyAlignment="1" applyProtection="1">
      <alignment horizontal="center" textRotation="255" wrapText="1"/>
    </xf>
    <xf numFmtId="0" fontId="58" fillId="0" borderId="14" xfId="0" applyFont="1" applyFill="1" applyBorder="1" applyAlignment="1" applyProtection="1">
      <alignment horizontal="center" textRotation="255" wrapText="1"/>
    </xf>
    <xf numFmtId="0" fontId="72" fillId="0" borderId="5" xfId="0" applyFont="1" applyBorder="1" applyAlignment="1" applyProtection="1">
      <alignment horizontal="center" shrinkToFit="1"/>
    </xf>
    <xf numFmtId="0" fontId="72" fillId="0" borderId="9" xfId="0" applyFont="1" applyBorder="1" applyAlignment="1" applyProtection="1">
      <alignment horizontal="center" shrinkToFit="1"/>
    </xf>
    <xf numFmtId="0" fontId="72" fillId="0" borderId="62" xfId="0" applyFont="1" applyBorder="1" applyAlignment="1" applyProtection="1">
      <alignment horizontal="center" shrinkToFit="1"/>
    </xf>
    <xf numFmtId="38" fontId="76" fillId="10" borderId="72" xfId="1" applyFont="1" applyFill="1" applyBorder="1" applyAlignment="1" applyProtection="1">
      <alignment horizontal="center" shrinkToFit="1"/>
    </xf>
    <xf numFmtId="38" fontId="76" fillId="10" borderId="73" xfId="1" applyFont="1" applyFill="1" applyBorder="1" applyAlignment="1" applyProtection="1">
      <alignment horizontal="center" shrinkToFit="1"/>
    </xf>
    <xf numFmtId="0" fontId="59" fillId="0" borderId="9" xfId="0" applyFont="1" applyBorder="1" applyAlignment="1" applyProtection="1">
      <alignment horizontal="left" vertical="center"/>
    </xf>
    <xf numFmtId="0" fontId="58" fillId="0" borderId="23" xfId="0" applyFont="1" applyFill="1" applyBorder="1" applyAlignment="1" applyProtection="1">
      <alignment horizontal="left" vertical="center" shrinkToFit="1"/>
    </xf>
    <xf numFmtId="0" fontId="58" fillId="0" borderId="24" xfId="0" applyFont="1" applyFill="1" applyBorder="1" applyAlignment="1" applyProtection="1">
      <alignment horizontal="left" vertical="center" shrinkToFit="1"/>
    </xf>
    <xf numFmtId="0" fontId="58" fillId="0" borderId="22" xfId="0" applyFont="1" applyFill="1" applyBorder="1" applyAlignment="1" applyProtection="1">
      <alignment horizontal="left" vertical="center" shrinkToFit="1"/>
    </xf>
    <xf numFmtId="0" fontId="58" fillId="0" borderId="8" xfId="0" applyFont="1" applyFill="1" applyBorder="1" applyAlignment="1" applyProtection="1">
      <alignment horizontal="left" vertical="center" shrinkToFit="1"/>
    </xf>
    <xf numFmtId="0" fontId="58" fillId="0" borderId="1" xfId="0" applyFont="1" applyFill="1" applyBorder="1" applyAlignment="1" applyProtection="1">
      <alignment horizontal="left" vertical="center" shrinkToFit="1"/>
    </xf>
    <xf numFmtId="0" fontId="58" fillId="0" borderId="6" xfId="0" applyFont="1" applyFill="1" applyBorder="1" applyAlignment="1" applyProtection="1">
      <alignment horizontal="left" vertical="center" shrinkToFit="1"/>
    </xf>
    <xf numFmtId="0" fontId="62" fillId="0" borderId="5" xfId="0" applyFont="1" applyFill="1" applyBorder="1" applyAlignment="1" applyProtection="1">
      <alignment horizontal="center" vertical="center" shrinkToFit="1"/>
    </xf>
    <xf numFmtId="0" fontId="62" fillId="0" borderId="9" xfId="0" applyFont="1" applyFill="1" applyBorder="1" applyAlignment="1" applyProtection="1">
      <alignment horizontal="center" vertical="center" shrinkToFit="1"/>
    </xf>
    <xf numFmtId="0" fontId="62" fillId="0" borderId="10" xfId="0" applyFont="1" applyFill="1" applyBorder="1" applyAlignment="1" applyProtection="1">
      <alignment horizontal="center" vertical="center" shrinkToFit="1"/>
    </xf>
    <xf numFmtId="0" fontId="59" fillId="0" borderId="1" xfId="0" applyFont="1" applyBorder="1" applyAlignment="1" applyProtection="1">
      <alignment horizontal="left" vertical="center"/>
    </xf>
    <xf numFmtId="0" fontId="69" fillId="0" borderId="0" xfId="0" applyFont="1" applyBorder="1" applyAlignment="1" applyProtection="1">
      <alignment horizontal="center" vertical="center" shrinkToFit="1"/>
    </xf>
    <xf numFmtId="178" fontId="0" fillId="10" borderId="5" xfId="0" applyNumberFormat="1" applyFill="1" applyBorder="1" applyAlignment="1" applyProtection="1">
      <alignment horizontal="center" vertical="center" shrinkToFit="1"/>
    </xf>
    <xf numFmtId="178" fontId="0" fillId="10" borderId="9" xfId="0" applyNumberFormat="1" applyFill="1" applyBorder="1" applyAlignment="1" applyProtection="1">
      <alignment horizontal="center" vertical="center" shrinkToFit="1"/>
    </xf>
    <xf numFmtId="178" fontId="0" fillId="10" borderId="10" xfId="0" applyNumberFormat="1" applyFill="1" applyBorder="1" applyAlignment="1" applyProtection="1">
      <alignment horizontal="center" vertical="center" shrinkToFit="1"/>
    </xf>
    <xf numFmtId="0" fontId="69" fillId="0" borderId="7" xfId="0" quotePrefix="1" applyFont="1" applyBorder="1" applyAlignment="1" applyProtection="1">
      <alignment horizontal="left" vertical="center" wrapText="1"/>
    </xf>
    <xf numFmtId="0" fontId="69" fillId="0" borderId="0" xfId="0" quotePrefix="1" applyFont="1" applyBorder="1" applyAlignment="1" applyProtection="1">
      <alignment horizontal="left" vertical="center" wrapText="1"/>
    </xf>
    <xf numFmtId="0" fontId="69" fillId="0" borderId="19" xfId="0" quotePrefix="1" applyFont="1" applyBorder="1" applyAlignment="1" applyProtection="1">
      <alignment horizontal="left" vertical="center" wrapText="1"/>
    </xf>
    <xf numFmtId="0" fontId="59" fillId="10" borderId="12" xfId="0" applyFont="1" applyFill="1" applyBorder="1" applyAlignment="1" applyProtection="1">
      <alignment horizontal="left" vertical="top" wrapText="1"/>
    </xf>
    <xf numFmtId="0" fontId="59" fillId="10" borderId="11" xfId="0" applyFont="1" applyFill="1" applyBorder="1" applyAlignment="1" applyProtection="1">
      <alignment horizontal="left" vertical="top" wrapText="1"/>
    </xf>
    <xf numFmtId="0" fontId="59" fillId="10" borderId="17" xfId="0" applyFont="1" applyFill="1" applyBorder="1" applyAlignment="1" applyProtection="1">
      <alignment horizontal="left" vertical="top" wrapText="1"/>
    </xf>
    <xf numFmtId="0" fontId="59" fillId="10" borderId="14" xfId="0" applyFont="1" applyFill="1" applyBorder="1" applyAlignment="1" applyProtection="1">
      <alignment horizontal="left" vertical="top" wrapText="1"/>
    </xf>
    <xf numFmtId="0" fontId="59" fillId="10" borderId="8" xfId="0" applyFont="1" applyFill="1" applyBorder="1" applyAlignment="1" applyProtection="1">
      <alignment horizontal="left" vertical="top" wrapText="1"/>
    </xf>
    <xf numFmtId="0" fontId="59" fillId="10" borderId="1" xfId="0" applyFont="1" applyFill="1" applyBorder="1" applyAlignment="1" applyProtection="1">
      <alignment horizontal="left" vertical="top" wrapText="1"/>
    </xf>
    <xf numFmtId="0" fontId="59" fillId="10" borderId="13" xfId="0" applyFont="1" applyFill="1" applyBorder="1" applyAlignment="1" applyProtection="1">
      <alignment horizontal="left" vertical="top" wrapText="1"/>
    </xf>
  </cellXfs>
  <cellStyles count="6">
    <cellStyle name="桁区切り" xfId="1" builtinId="6"/>
    <cellStyle name="桁区切り 2" xfId="5" xr:uid="{E3EEF36B-4524-4D82-B01C-A4AD0DB5F00F}"/>
    <cellStyle name="標準" xfId="0" builtinId="0"/>
    <cellStyle name="標準 2" xfId="2" xr:uid="{00000000-0005-0000-0000-000003000000}"/>
    <cellStyle name="標準 3" xfId="3" xr:uid="{00000000-0005-0000-0000-000004000000}"/>
    <cellStyle name="標準 4" xfId="4" xr:uid="{31DA56F4-4566-4CCF-A18B-4669D488B63C}"/>
  </cellStyles>
  <dxfs count="16">
    <dxf>
      <numFmt numFmtId="184" formatCode="ggg&quot;元&quot;&quot;年&quot;m&quot;月&quot;d&quot;日&quot;"/>
    </dxf>
    <dxf>
      <fill>
        <patternFill patternType="lightHorizontal"/>
      </fill>
    </dxf>
    <dxf>
      <fill>
        <patternFill patternType="lightHorizontal"/>
      </fill>
    </dxf>
    <dxf>
      <fill>
        <patternFill patternType="lightHorizontal"/>
      </fill>
    </dxf>
    <dxf>
      <numFmt numFmtId="184" formatCode="ggg&quot;元&quot;&quot;年&quot;m&quot;月&quot;d&quot;日&quot;"/>
    </dxf>
    <dxf>
      <numFmt numFmtId="184" formatCode="ggg&quot;元&quot;&quot;年&quot;m&quot;月&quot;d&quot;日&quot;"/>
    </dxf>
    <dxf>
      <fill>
        <patternFill patternType="lightHorizontal"/>
      </fill>
    </dxf>
    <dxf>
      <font>
        <color rgb="FF0070C0"/>
      </font>
    </dxf>
    <dxf>
      <border>
        <left style="thin">
          <color rgb="FFFF0066"/>
        </left>
        <right style="thin">
          <color rgb="FFFF0066"/>
        </right>
        <top style="thin">
          <color rgb="FFFF0066"/>
        </top>
        <bottom style="thin">
          <color rgb="FFFF0066"/>
        </bottom>
        <vertical/>
        <horizontal/>
      </border>
    </dxf>
    <dxf>
      <numFmt numFmtId="184" formatCode="ggg&quot;元&quot;&quot;年&quot;m&quot;月&quot;d&quot;日&quot;"/>
    </dxf>
    <dxf>
      <fill>
        <patternFill patternType="darkTrellis">
          <fgColor theme="0" tint="-0.499984740745262"/>
        </patternFill>
      </fill>
    </dxf>
    <dxf>
      <fill>
        <patternFill patternType="darkTrellis"/>
      </fill>
    </dxf>
    <dxf>
      <fill>
        <patternFill patternType="darkTrellis">
          <fgColor theme="1" tint="0.499984740745262"/>
          <bgColor theme="1"/>
        </patternFill>
      </fill>
    </dxf>
    <dxf>
      <fill>
        <patternFill patternType="darkTrellis">
          <fgColor theme="0" tint="-0.499984740745262"/>
        </patternFill>
      </fill>
    </dxf>
    <dxf>
      <fill>
        <patternFill patternType="darkTrellis">
          <bgColor auto="1"/>
        </patternFill>
      </fill>
    </dxf>
    <dxf>
      <fill>
        <patternFill patternType="darkTrellis">
          <fgColor theme="0" tint="-0.499984740745262"/>
        </patternFill>
      </fill>
    </dxf>
  </dxfs>
  <tableStyles count="0" defaultTableStyle="TableStyleMedium9" defaultPivotStyle="PivotStyleLight16"/>
  <colors>
    <mruColors>
      <color rgb="FFCDFFFF"/>
      <color rgb="FFEFFFFF"/>
      <color rgb="FFFF0066"/>
      <color rgb="FF0000FF"/>
      <color rgb="FFECFEF2"/>
      <color rgb="FFFFFFCC"/>
      <color rgb="FFCCFFFF"/>
      <color rgb="FFF5FFFF"/>
      <color rgb="FFCC99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1495424</xdr:colOff>
      <xdr:row>0</xdr:row>
      <xdr:rowOff>105834</xdr:rowOff>
    </xdr:from>
    <xdr:to>
      <xdr:col>4</xdr:col>
      <xdr:colOff>4372754</xdr:colOff>
      <xdr:row>6</xdr:row>
      <xdr:rowOff>153689</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8416924" y="105834"/>
          <a:ext cx="2877330" cy="150835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t>このシートは管理用です。修正等しないでください。</a:t>
          </a:r>
          <a:endParaRPr kumimoji="1" lang="en-US" altLang="ja-JP" sz="1800"/>
        </a:p>
      </xdr:txBody>
    </xdr:sp>
    <xdr:clientData/>
  </xdr:twoCellAnchor>
  <xdr:twoCellAnchor>
    <xdr:from>
      <xdr:col>3</xdr:col>
      <xdr:colOff>1335742</xdr:colOff>
      <xdr:row>66</xdr:row>
      <xdr:rowOff>10932</xdr:rowOff>
    </xdr:from>
    <xdr:to>
      <xdr:col>5</xdr:col>
      <xdr:colOff>7683</xdr:colOff>
      <xdr:row>93</xdr:row>
      <xdr:rowOff>17930</xdr:rowOff>
    </xdr:to>
    <xdr:sp macro="" textlink="">
      <xdr:nvSpPr>
        <xdr:cNvPr id="8" name="正方形/長方形 7">
          <a:extLst>
            <a:ext uri="{FF2B5EF4-FFF2-40B4-BE49-F238E27FC236}">
              <a16:creationId xmlns:a16="http://schemas.microsoft.com/office/drawing/2014/main" id="{544B9217-FEBA-4C15-8D57-D8C9F4FF8F56}"/>
            </a:ext>
          </a:extLst>
        </xdr:cNvPr>
        <xdr:cNvSpPr/>
      </xdr:nvSpPr>
      <xdr:spPr>
        <a:xfrm>
          <a:off x="5567083" y="15986038"/>
          <a:ext cx="4167306" cy="6542268"/>
        </a:xfrm>
        <a:prstGeom prst="rect">
          <a:avLst/>
        </a:prstGeom>
        <a:solidFill>
          <a:srgbClr val="E24D2A">
            <a:alpha val="60000"/>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上記から自動でリンク</a:t>
          </a:r>
        </a:p>
      </xdr:txBody>
    </xdr:sp>
    <xdr:clientData/>
  </xdr:twoCellAnchor>
  <xdr:twoCellAnchor>
    <xdr:from>
      <xdr:col>2</xdr:col>
      <xdr:colOff>0</xdr:colOff>
      <xdr:row>19</xdr:row>
      <xdr:rowOff>7620</xdr:rowOff>
    </xdr:from>
    <xdr:to>
      <xdr:col>3</xdr:col>
      <xdr:colOff>10583</xdr:colOff>
      <xdr:row>23</xdr:row>
      <xdr:rowOff>7620</xdr:rowOff>
    </xdr:to>
    <xdr:sp macro="" textlink="">
      <xdr:nvSpPr>
        <xdr:cNvPr id="10" name="正方形/長方形 9">
          <a:extLst>
            <a:ext uri="{FF2B5EF4-FFF2-40B4-BE49-F238E27FC236}">
              <a16:creationId xmlns:a16="http://schemas.microsoft.com/office/drawing/2014/main" id="{99C5A072-2A7D-4B5E-9A71-36FA0032F864}"/>
            </a:ext>
          </a:extLst>
        </xdr:cNvPr>
        <xdr:cNvSpPr/>
      </xdr:nvSpPr>
      <xdr:spPr>
        <a:xfrm>
          <a:off x="2010833" y="4389120"/>
          <a:ext cx="3619500" cy="973667"/>
        </a:xfrm>
        <a:prstGeom prst="rect">
          <a:avLst/>
        </a:prstGeom>
        <a:solidFill>
          <a:srgbClr val="E24D2A">
            <a:alpha val="60000"/>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上記から自動でリンク</a:t>
          </a:r>
        </a:p>
      </xdr:txBody>
    </xdr:sp>
    <xdr:clientData/>
  </xdr:twoCellAnchor>
  <xdr:twoCellAnchor>
    <xdr:from>
      <xdr:col>2</xdr:col>
      <xdr:colOff>7621</xdr:colOff>
      <xdr:row>4</xdr:row>
      <xdr:rowOff>233084</xdr:rowOff>
    </xdr:from>
    <xdr:to>
      <xdr:col>2</xdr:col>
      <xdr:colOff>2142564</xdr:colOff>
      <xdr:row>11</xdr:row>
      <xdr:rowOff>9526</xdr:rowOff>
    </xdr:to>
    <xdr:sp macro="" textlink="">
      <xdr:nvSpPr>
        <xdr:cNvPr id="3" name="正方形/長方形 2">
          <a:extLst>
            <a:ext uri="{FF2B5EF4-FFF2-40B4-BE49-F238E27FC236}">
              <a16:creationId xmlns:a16="http://schemas.microsoft.com/office/drawing/2014/main" id="{76D936FF-9E18-47E2-A42A-582340B6D188}"/>
            </a:ext>
          </a:extLst>
        </xdr:cNvPr>
        <xdr:cNvSpPr/>
      </xdr:nvSpPr>
      <xdr:spPr>
        <a:xfrm>
          <a:off x="2087433" y="1201272"/>
          <a:ext cx="2134943" cy="1470772"/>
        </a:xfrm>
        <a:prstGeom prst="rect">
          <a:avLst/>
        </a:prstGeom>
        <a:solidFill>
          <a:srgbClr val="E24D2A">
            <a:alpha val="60000"/>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上記から</a:t>
          </a:r>
          <a:endParaRPr kumimoji="1" lang="en-US" altLang="ja-JP" sz="2000"/>
        </a:p>
        <a:p>
          <a:pPr algn="ctr"/>
          <a:r>
            <a:rPr kumimoji="1" lang="ja-JP" altLang="en-US" sz="2000"/>
            <a:t>自動でリンク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65314</xdr:colOff>
      <xdr:row>1</xdr:row>
      <xdr:rowOff>43542</xdr:rowOff>
    </xdr:from>
    <xdr:to>
      <xdr:col>2</xdr:col>
      <xdr:colOff>947057</xdr:colOff>
      <xdr:row>1</xdr:row>
      <xdr:rowOff>1251857</xdr:rowOff>
    </xdr:to>
    <xdr:sp macro="" textlink="">
      <xdr:nvSpPr>
        <xdr:cNvPr id="2" name="テキスト ボックス 1">
          <a:extLst>
            <a:ext uri="{FF2B5EF4-FFF2-40B4-BE49-F238E27FC236}">
              <a16:creationId xmlns:a16="http://schemas.microsoft.com/office/drawing/2014/main" id="{32907326-F13D-4DC8-9EFF-3B2EAD547F8B}"/>
            </a:ext>
          </a:extLst>
        </xdr:cNvPr>
        <xdr:cNvSpPr txBox="1"/>
      </xdr:nvSpPr>
      <xdr:spPr>
        <a:xfrm>
          <a:off x="718457" y="968828"/>
          <a:ext cx="2188029" cy="1208315"/>
        </a:xfrm>
        <a:prstGeom prst="rect">
          <a:avLst/>
        </a:prstGeom>
        <a:solidFill>
          <a:srgbClr val="FFC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1"/>
            <a:t>【</a:t>
          </a:r>
          <a:r>
            <a:rPr kumimoji="1" lang="ja-JP" altLang="en-US" sz="1400" b="1"/>
            <a:t>入力シート禁止事項</a:t>
          </a:r>
          <a:r>
            <a:rPr kumimoji="1" lang="en-US" altLang="ja-JP" sz="1400" b="1"/>
            <a:t>】</a:t>
          </a:r>
        </a:p>
        <a:p>
          <a:r>
            <a:rPr kumimoji="1" lang="ja-JP" altLang="en-US" sz="1400" b="1"/>
            <a:t>①行・列の挿入・削除</a:t>
          </a:r>
          <a:endParaRPr kumimoji="1" lang="en-US" altLang="ja-JP" sz="1400" b="1"/>
        </a:p>
        <a:p>
          <a:r>
            <a:rPr kumimoji="1" lang="ja-JP" altLang="en-US" sz="1400" b="1"/>
            <a:t>②シート名の変更</a:t>
          </a:r>
          <a:endParaRPr kumimoji="1" lang="en-US" altLang="ja-JP" sz="1400" b="1"/>
        </a:p>
        <a:p>
          <a:r>
            <a:rPr kumimoji="1" lang="ja-JP" altLang="en-US" sz="1400" b="1"/>
            <a:t>③着色セルの修正等</a:t>
          </a:r>
          <a:endParaRPr kumimoji="1" lang="en-US" altLang="ja-JP" sz="1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76198</xdr:colOff>
      <xdr:row>1</xdr:row>
      <xdr:rowOff>54429</xdr:rowOff>
    </xdr:from>
    <xdr:to>
      <xdr:col>7</xdr:col>
      <xdr:colOff>1480456</xdr:colOff>
      <xdr:row>1</xdr:row>
      <xdr:rowOff>1262744</xdr:rowOff>
    </xdr:to>
    <xdr:sp macro="" textlink="">
      <xdr:nvSpPr>
        <xdr:cNvPr id="2" name="テキスト ボックス 1">
          <a:extLst>
            <a:ext uri="{FF2B5EF4-FFF2-40B4-BE49-F238E27FC236}">
              <a16:creationId xmlns:a16="http://schemas.microsoft.com/office/drawing/2014/main" id="{1EDE7224-4A25-466A-A8F9-0C8DA0710651}"/>
            </a:ext>
          </a:extLst>
        </xdr:cNvPr>
        <xdr:cNvSpPr txBox="1"/>
      </xdr:nvSpPr>
      <xdr:spPr>
        <a:xfrm>
          <a:off x="729341" y="979715"/>
          <a:ext cx="2133601" cy="1208315"/>
        </a:xfrm>
        <a:prstGeom prst="rect">
          <a:avLst/>
        </a:prstGeom>
        <a:solidFill>
          <a:srgbClr val="FFC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1"/>
            <a:t>【</a:t>
          </a:r>
          <a:r>
            <a:rPr kumimoji="1" lang="ja-JP" altLang="en-US" sz="1400" b="1"/>
            <a:t>入力シート禁止事項</a:t>
          </a:r>
          <a:r>
            <a:rPr kumimoji="1" lang="en-US" altLang="ja-JP" sz="1400" b="1"/>
            <a:t>】</a:t>
          </a:r>
        </a:p>
        <a:p>
          <a:r>
            <a:rPr kumimoji="1" lang="ja-JP" altLang="en-US" sz="1400" b="1"/>
            <a:t>①行・列の挿入・削除</a:t>
          </a:r>
          <a:endParaRPr kumimoji="1" lang="en-US" altLang="ja-JP" sz="1400" b="1"/>
        </a:p>
        <a:p>
          <a:r>
            <a:rPr kumimoji="1" lang="ja-JP" altLang="en-US" sz="1400" b="1"/>
            <a:t>②シート名の変更</a:t>
          </a:r>
          <a:endParaRPr kumimoji="1" lang="en-US" altLang="ja-JP" sz="1400" b="1"/>
        </a:p>
        <a:p>
          <a:r>
            <a:rPr kumimoji="1" lang="ja-JP" altLang="en-US" sz="1400" b="1"/>
            <a:t>③着色セルの修正等</a:t>
          </a:r>
          <a:endParaRPr kumimoji="1" lang="en-US" altLang="ja-JP" sz="1400" b="1"/>
        </a:p>
      </xdr:txBody>
    </xdr:sp>
    <xdr:clientData/>
  </xdr:twoCellAnchor>
  <xdr:oneCellAnchor>
    <xdr:from>
      <xdr:col>0</xdr:col>
      <xdr:colOff>81644</xdr:colOff>
      <xdr:row>0</xdr:row>
      <xdr:rowOff>585106</xdr:rowOff>
    </xdr:from>
    <xdr:ext cx="435428" cy="4122965"/>
    <xdr:sp macro="" textlink="">
      <xdr:nvSpPr>
        <xdr:cNvPr id="9" name="テキスト ボックス 8">
          <a:extLst>
            <a:ext uri="{FF2B5EF4-FFF2-40B4-BE49-F238E27FC236}">
              <a16:creationId xmlns:a16="http://schemas.microsoft.com/office/drawing/2014/main" id="{AEB8A1EE-EBD7-6E80-C8D3-AB96D243331D}"/>
            </a:ext>
          </a:extLst>
        </xdr:cNvPr>
        <xdr:cNvSpPr txBox="1"/>
      </xdr:nvSpPr>
      <xdr:spPr>
        <a:xfrm>
          <a:off x="81644" y="585106"/>
          <a:ext cx="435428" cy="4122965"/>
        </a:xfrm>
        <a:prstGeom prst="rect">
          <a:avLst/>
        </a:prstGeom>
        <a:solidFill>
          <a:schemeClr val="bg1"/>
        </a:solidFill>
        <a:ln>
          <a:solidFill>
            <a:srgbClr val="FF0066"/>
          </a:solidFill>
        </a:ln>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tx1"/>
              </a:solidFill>
              <a:effectLst/>
              <a:latin typeface="+mn-lt"/>
              <a:ea typeface="+mn-ea"/>
              <a:cs typeface="+mn-cs"/>
            </a:rPr>
            <a:t>個票番号</a:t>
          </a:r>
          <a:r>
            <a:rPr kumimoji="1" lang="ja-JP" altLang="en-US" sz="1400" b="1">
              <a:solidFill>
                <a:schemeClr val="tx1"/>
              </a:solidFill>
              <a:effectLst/>
              <a:latin typeface="+mn-lt"/>
              <a:ea typeface="+mn-ea"/>
              <a:cs typeface="+mn-cs"/>
            </a:rPr>
            <a:t>「</a:t>
          </a:r>
          <a:r>
            <a:rPr kumimoji="1" lang="ja-JP" altLang="ja-JP" sz="1400" b="1">
              <a:solidFill>
                <a:schemeClr val="tx1"/>
              </a:solidFill>
              <a:effectLst/>
              <a:latin typeface="+mn-lt"/>
              <a:ea typeface="+mn-ea"/>
              <a:cs typeface="+mn-cs"/>
            </a:rPr>
            <a:t>②</a:t>
          </a:r>
          <a:r>
            <a:rPr kumimoji="1" lang="ja-JP" altLang="en-US" sz="1400" b="1">
              <a:solidFill>
                <a:schemeClr val="tx1"/>
              </a:solidFill>
              <a:effectLst/>
              <a:latin typeface="+mn-lt"/>
              <a:ea typeface="+mn-ea"/>
              <a:cs typeface="+mn-cs"/>
            </a:rPr>
            <a:t>」</a:t>
          </a:r>
          <a:r>
            <a:rPr kumimoji="1" lang="ja-JP" altLang="ja-JP" sz="1400" b="1">
              <a:solidFill>
                <a:schemeClr val="tx1"/>
              </a:solidFill>
              <a:effectLst/>
              <a:latin typeface="+mn-lt"/>
              <a:ea typeface="+mn-ea"/>
              <a:cs typeface="+mn-cs"/>
            </a:rPr>
            <a:t>以降は非表示行を再表示</a:t>
          </a:r>
          <a:endParaRPr lang="ja-JP" altLang="ja-JP" sz="1400">
            <a:effectLst/>
          </a:endParaRPr>
        </a:p>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54428</xdr:colOff>
      <xdr:row>1</xdr:row>
      <xdr:rowOff>43543</xdr:rowOff>
    </xdr:from>
    <xdr:to>
      <xdr:col>7</xdr:col>
      <xdr:colOff>1513114</xdr:colOff>
      <xdr:row>1</xdr:row>
      <xdr:rowOff>1251858</xdr:rowOff>
    </xdr:to>
    <xdr:sp macro="" textlink="">
      <xdr:nvSpPr>
        <xdr:cNvPr id="3" name="テキスト ボックス 2">
          <a:extLst>
            <a:ext uri="{FF2B5EF4-FFF2-40B4-BE49-F238E27FC236}">
              <a16:creationId xmlns:a16="http://schemas.microsoft.com/office/drawing/2014/main" id="{DFD5B179-801C-4E2F-A145-AAD7D1AECAE5}"/>
            </a:ext>
          </a:extLst>
        </xdr:cNvPr>
        <xdr:cNvSpPr txBox="1"/>
      </xdr:nvSpPr>
      <xdr:spPr>
        <a:xfrm>
          <a:off x="707571" y="653143"/>
          <a:ext cx="2188029" cy="1208315"/>
        </a:xfrm>
        <a:prstGeom prst="rect">
          <a:avLst/>
        </a:prstGeom>
        <a:solidFill>
          <a:srgbClr val="FFC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1"/>
            <a:t>【</a:t>
          </a:r>
          <a:r>
            <a:rPr kumimoji="1" lang="ja-JP" altLang="en-US" sz="1400" b="1"/>
            <a:t>入力シート禁止事項</a:t>
          </a:r>
          <a:r>
            <a:rPr kumimoji="1" lang="en-US" altLang="ja-JP" sz="1400" b="1"/>
            <a:t>】</a:t>
          </a:r>
        </a:p>
        <a:p>
          <a:r>
            <a:rPr kumimoji="1" lang="ja-JP" altLang="en-US" sz="1400" b="1"/>
            <a:t>①行・列の挿入・削除</a:t>
          </a:r>
          <a:endParaRPr kumimoji="1" lang="en-US" altLang="ja-JP" sz="1400" b="1"/>
        </a:p>
        <a:p>
          <a:r>
            <a:rPr kumimoji="1" lang="ja-JP" altLang="en-US" sz="1400" b="1"/>
            <a:t>②シート名の変更</a:t>
          </a:r>
          <a:endParaRPr kumimoji="1" lang="en-US" altLang="ja-JP" sz="1400" b="1"/>
        </a:p>
        <a:p>
          <a:r>
            <a:rPr kumimoji="1" lang="ja-JP" altLang="en-US" sz="1400" b="1"/>
            <a:t>③着色セルの修正等</a:t>
          </a:r>
          <a:endParaRPr kumimoji="1" lang="en-US" altLang="ja-JP" sz="14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202777</xdr:colOff>
      <xdr:row>1</xdr:row>
      <xdr:rowOff>176923</xdr:rowOff>
    </xdr:from>
    <xdr:to>
      <xdr:col>18</xdr:col>
      <xdr:colOff>680995</xdr:colOff>
      <xdr:row>1</xdr:row>
      <xdr:rowOff>849661</xdr:rowOff>
    </xdr:to>
    <xdr:sp macro="" textlink="">
      <xdr:nvSpPr>
        <xdr:cNvPr id="3" name="テキスト ボックス 2">
          <a:extLst>
            <a:ext uri="{FF2B5EF4-FFF2-40B4-BE49-F238E27FC236}">
              <a16:creationId xmlns:a16="http://schemas.microsoft.com/office/drawing/2014/main" id="{7D506D09-0967-495B-BC59-5354D462E822}"/>
            </a:ext>
          </a:extLst>
        </xdr:cNvPr>
        <xdr:cNvSpPr txBox="1"/>
      </xdr:nvSpPr>
      <xdr:spPr>
        <a:xfrm>
          <a:off x="202777" y="1129423"/>
          <a:ext cx="21825424" cy="672738"/>
        </a:xfrm>
        <a:prstGeom prst="rect">
          <a:avLst/>
        </a:prstGeom>
        <a:solidFill>
          <a:schemeClr val="accent6">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　</a:t>
          </a:r>
          <a:r>
            <a:rPr kumimoji="1" lang="ja-JP" altLang="en-US" sz="1800">
              <a:solidFill>
                <a:srgbClr val="FF0000"/>
              </a:solidFill>
              <a:latin typeface="ＭＳ Ｐゴシック 本文"/>
            </a:rPr>
            <a:t>　「実施計画総括表（様式１－２）」に、</a:t>
          </a:r>
          <a:r>
            <a:rPr kumimoji="1" lang="ja-JP" altLang="en-US" sz="2400" u="none">
              <a:solidFill>
                <a:srgbClr val="0000FF"/>
              </a:solidFill>
              <a:latin typeface="ＭＳ Ｐゴシック 本文"/>
            </a:rPr>
            <a:t>「必要となる行のみフィルターをかけた上で」</a:t>
          </a:r>
          <a:r>
            <a:rPr kumimoji="1" lang="ja-JP" altLang="ja-JP" sz="2400" b="0" u="sng">
              <a:solidFill>
                <a:srgbClr val="0000FF"/>
              </a:solidFill>
              <a:effectLst/>
              <a:latin typeface="+mn-lt"/>
              <a:ea typeface="+mn-ea"/>
              <a:cs typeface="+mn-cs"/>
            </a:rPr>
            <a:t>「</a:t>
          </a:r>
          <a:r>
            <a:rPr kumimoji="1" lang="ja-JP" altLang="en-US" sz="2400" b="1" u="sng">
              <a:solidFill>
                <a:srgbClr val="0000FF"/>
              </a:solidFill>
              <a:effectLst/>
              <a:latin typeface="+mn-lt"/>
              <a:ea typeface="+mn-ea"/>
              <a:cs typeface="+mn-cs"/>
            </a:rPr>
            <a:t>値と数値の書式にて貼り付け</a:t>
          </a:r>
          <a:r>
            <a:rPr kumimoji="1" lang="ja-JP" altLang="ja-JP" sz="2400" b="0" u="sng">
              <a:solidFill>
                <a:srgbClr val="0000FF"/>
              </a:solidFill>
              <a:effectLst/>
              <a:latin typeface="+mn-lt"/>
              <a:ea typeface="+mn-ea"/>
              <a:cs typeface="+mn-cs"/>
            </a:rPr>
            <a:t>」</a:t>
          </a:r>
          <a:r>
            <a:rPr kumimoji="1" lang="ja-JP" altLang="en-US" sz="1800">
              <a:solidFill>
                <a:srgbClr val="FF0000"/>
              </a:solidFill>
              <a:latin typeface="ＭＳ Ｐゴシック 本文"/>
            </a:rPr>
            <a:t>すること！　</a:t>
          </a:r>
          <a:r>
            <a:rPr kumimoji="1" lang="ja-JP" altLang="en-US" sz="1800">
              <a:solidFill>
                <a:srgbClr val="FF0000"/>
              </a:solidFill>
            </a:rPr>
            <a:t>＝＝＝＝＝＝＝＝→</a:t>
          </a:r>
          <a:endParaRPr kumimoji="1" lang="en-US" altLang="ja-JP" sz="1800">
            <a:solidFill>
              <a:srgbClr val="FF0000"/>
            </a:solidFill>
          </a:endParaRPr>
        </a:p>
      </xdr:txBody>
    </xdr:sp>
    <xdr:clientData/>
  </xdr:twoCellAnchor>
  <xdr:twoCellAnchor>
    <xdr:from>
      <xdr:col>0</xdr:col>
      <xdr:colOff>207309</xdr:colOff>
      <xdr:row>0</xdr:row>
      <xdr:rowOff>66220</xdr:rowOff>
    </xdr:from>
    <xdr:to>
      <xdr:col>18</xdr:col>
      <xdr:colOff>702448</xdr:colOff>
      <xdr:row>1</xdr:row>
      <xdr:rowOff>97970</xdr:rowOff>
    </xdr:to>
    <xdr:sp macro="" textlink="">
      <xdr:nvSpPr>
        <xdr:cNvPr id="6" name="テキスト ボックス 5">
          <a:extLst>
            <a:ext uri="{FF2B5EF4-FFF2-40B4-BE49-F238E27FC236}">
              <a16:creationId xmlns:a16="http://schemas.microsoft.com/office/drawing/2014/main" id="{BF811F24-6941-49D7-94F5-27F0558DB110}"/>
            </a:ext>
          </a:extLst>
        </xdr:cNvPr>
        <xdr:cNvSpPr txBox="1"/>
      </xdr:nvSpPr>
      <xdr:spPr>
        <a:xfrm>
          <a:off x="207309" y="66220"/>
          <a:ext cx="21842345" cy="984250"/>
        </a:xfrm>
        <a:prstGeom prst="rect">
          <a:avLst/>
        </a:prstGeom>
        <a:solidFill>
          <a:srgbClr val="FFC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1"/>
            <a:t>【</a:t>
          </a:r>
          <a:r>
            <a:rPr kumimoji="1" lang="ja-JP" altLang="en-US" sz="1400" b="1"/>
            <a:t>禁止事項</a:t>
          </a:r>
          <a:r>
            <a:rPr kumimoji="1" lang="en-US" altLang="ja-JP" sz="1400" b="1"/>
            <a:t>】</a:t>
          </a:r>
          <a:r>
            <a:rPr kumimoji="1" lang="ja-JP" altLang="en-US" sz="1400" b="1"/>
            <a:t>　①行・列の挿入・削除　②シート名の変更　③水色セルの修正等</a:t>
          </a:r>
          <a:endParaRPr kumimoji="1" lang="en-US" altLang="ja-JP" sz="1400" b="1"/>
        </a:p>
      </xdr:txBody>
    </xdr:sp>
    <xdr:clientData/>
  </xdr:twoCellAnchor>
  <xdr:twoCellAnchor>
    <xdr:from>
      <xdr:col>0</xdr:col>
      <xdr:colOff>190500</xdr:colOff>
      <xdr:row>1</xdr:row>
      <xdr:rowOff>896470</xdr:rowOff>
    </xdr:from>
    <xdr:to>
      <xdr:col>3</xdr:col>
      <xdr:colOff>22412</xdr:colOff>
      <xdr:row>5</xdr:row>
      <xdr:rowOff>101237</xdr:rowOff>
    </xdr:to>
    <xdr:sp macro="" textlink="">
      <xdr:nvSpPr>
        <xdr:cNvPr id="4" name="テキスト ボックス 3">
          <a:extLst>
            <a:ext uri="{FF2B5EF4-FFF2-40B4-BE49-F238E27FC236}">
              <a16:creationId xmlns:a16="http://schemas.microsoft.com/office/drawing/2014/main" id="{92F6E9FB-54FB-440A-85D8-EED9EEAE2ABD}"/>
            </a:ext>
          </a:extLst>
        </xdr:cNvPr>
        <xdr:cNvSpPr txBox="1"/>
      </xdr:nvSpPr>
      <xdr:spPr>
        <a:xfrm>
          <a:off x="190500" y="1848970"/>
          <a:ext cx="1243853" cy="672738"/>
        </a:xfrm>
        <a:prstGeom prst="rect">
          <a:avLst/>
        </a:prstGeom>
        <a:solidFill>
          <a:schemeClr val="accent6">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←結合部分は</a:t>
          </a:r>
          <a:endParaRPr kumimoji="1" lang="en-US" altLang="ja-JP" sz="1100">
            <a:solidFill>
              <a:srgbClr val="FF0000"/>
            </a:solidFill>
          </a:endParaRPr>
        </a:p>
        <a:p>
          <a:pPr algn="ctr"/>
          <a:r>
            <a:rPr kumimoji="1" lang="ja-JP" altLang="en-US" sz="1100">
              <a:solidFill>
                <a:srgbClr val="FF0000"/>
              </a:solidFill>
            </a:rPr>
            <a:t>分けて貼り付け→</a:t>
          </a:r>
          <a:endParaRPr kumimoji="1" lang="en-US" altLang="ja-JP" sz="11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42</xdr:col>
      <xdr:colOff>55418</xdr:colOff>
      <xdr:row>46</xdr:row>
      <xdr:rowOff>69273</xdr:rowOff>
    </xdr:from>
    <xdr:to>
      <xdr:col>48</xdr:col>
      <xdr:colOff>346363</xdr:colOff>
      <xdr:row>49</xdr:row>
      <xdr:rowOff>112135</xdr:rowOff>
    </xdr:to>
    <xdr:sp macro="" textlink="">
      <xdr:nvSpPr>
        <xdr:cNvPr id="5" name="テキスト ボックス 4">
          <a:extLst>
            <a:ext uri="{FF2B5EF4-FFF2-40B4-BE49-F238E27FC236}">
              <a16:creationId xmlns:a16="http://schemas.microsoft.com/office/drawing/2014/main" id="{56C672D7-86A0-4DDC-8B9C-63CB43DD3A74}"/>
            </a:ext>
          </a:extLst>
        </xdr:cNvPr>
        <xdr:cNvSpPr txBox="1"/>
      </xdr:nvSpPr>
      <xdr:spPr>
        <a:xfrm>
          <a:off x="6788727" y="10584873"/>
          <a:ext cx="2493818" cy="500062"/>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1"/>
              </a:solidFill>
            </a:rPr>
            <a:t>（記載スペースが足りない場合）</a:t>
          </a:r>
          <a:endParaRPr kumimoji="1" lang="en-US" altLang="ja-JP" sz="1100" b="1">
            <a:solidFill>
              <a:schemeClr val="tx1"/>
            </a:solidFill>
          </a:endParaRPr>
        </a:p>
        <a:p>
          <a:pPr algn="ctr"/>
          <a:r>
            <a:rPr kumimoji="1" lang="ja-JP" altLang="en-US" sz="1100" b="1">
              <a:solidFill>
                <a:srgbClr val="FF0000"/>
              </a:solidFill>
            </a:rPr>
            <a:t>②非表示行を表示</a:t>
          </a:r>
        </a:p>
      </xdr:txBody>
    </xdr:sp>
    <xdr:clientData/>
  </xdr:twoCellAnchor>
  <xdr:twoCellAnchor>
    <xdr:from>
      <xdr:col>42</xdr:col>
      <xdr:colOff>47776</xdr:colOff>
      <xdr:row>29</xdr:row>
      <xdr:rowOff>70882</xdr:rowOff>
    </xdr:from>
    <xdr:to>
      <xdr:col>57</xdr:col>
      <xdr:colOff>142582</xdr:colOff>
      <xdr:row>32</xdr:row>
      <xdr:rowOff>13187</xdr:rowOff>
    </xdr:to>
    <xdr:sp macro="" textlink="">
      <xdr:nvSpPr>
        <xdr:cNvPr id="12" name="テキスト ボックス 11">
          <a:extLst>
            <a:ext uri="{FF2B5EF4-FFF2-40B4-BE49-F238E27FC236}">
              <a16:creationId xmlns:a16="http://schemas.microsoft.com/office/drawing/2014/main" id="{A9A29917-B4FC-4A74-9D51-B5617FDA8D5E}"/>
            </a:ext>
          </a:extLst>
        </xdr:cNvPr>
        <xdr:cNvSpPr txBox="1"/>
      </xdr:nvSpPr>
      <xdr:spPr>
        <a:xfrm>
          <a:off x="6791476" y="4966732"/>
          <a:ext cx="4009581" cy="63763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u="sng">
              <a:solidFill>
                <a:schemeClr val="bg1"/>
              </a:solidFill>
            </a:rPr>
            <a:t>（⇐”〇”が表示されているか要確認）</a:t>
          </a:r>
          <a:endParaRPr kumimoji="1" lang="en-US" altLang="ja-JP" sz="1800" b="1" u="sng">
            <a:solidFill>
              <a:schemeClr val="bg1"/>
            </a:solidFill>
          </a:endParaRPr>
        </a:p>
        <a:p>
          <a:pPr algn="l"/>
          <a:r>
            <a:rPr kumimoji="1" lang="ja-JP" altLang="en-US" sz="1400" b="0" u="none">
              <a:solidFill>
                <a:schemeClr val="bg1"/>
              </a:solidFill>
            </a:rPr>
            <a:t>　</a:t>
          </a:r>
          <a:r>
            <a:rPr kumimoji="1" lang="en-US" altLang="ja-JP" sz="1100" b="1" u="none">
              <a:solidFill>
                <a:schemeClr val="bg1"/>
              </a:solidFill>
            </a:rPr>
            <a:t>※</a:t>
          </a:r>
          <a:r>
            <a:rPr kumimoji="1" lang="ja-JP" altLang="en-US" sz="1100" b="1" u="none">
              <a:solidFill>
                <a:schemeClr val="bg1"/>
              </a:solidFill>
            </a:rPr>
            <a:t>個別入力シートの要件充足欄をチェックしてください</a:t>
          </a:r>
          <a:endParaRPr kumimoji="1" lang="en-US" altLang="ja-JP" sz="1400" b="1" u="none">
            <a:solidFill>
              <a:schemeClr val="bg1"/>
            </a:solidFill>
          </a:endParaRPr>
        </a:p>
      </xdr:txBody>
    </xdr:sp>
    <xdr:clientData/>
  </xdr:twoCellAnchor>
  <xdr:twoCellAnchor>
    <xdr:from>
      <xdr:col>42</xdr:col>
      <xdr:colOff>49795</xdr:colOff>
      <xdr:row>32</xdr:row>
      <xdr:rowOff>40784</xdr:rowOff>
    </xdr:from>
    <xdr:to>
      <xdr:col>48</xdr:col>
      <xdr:colOff>313031</xdr:colOff>
      <xdr:row>35</xdr:row>
      <xdr:rowOff>15058</xdr:rowOff>
    </xdr:to>
    <xdr:sp macro="" textlink="">
      <xdr:nvSpPr>
        <xdr:cNvPr id="2" name="テキスト ボックス 1">
          <a:extLst>
            <a:ext uri="{FF2B5EF4-FFF2-40B4-BE49-F238E27FC236}">
              <a16:creationId xmlns:a16="http://schemas.microsoft.com/office/drawing/2014/main" id="{438FACC9-119C-471C-9AE1-A2CA886147E3}"/>
            </a:ext>
          </a:extLst>
        </xdr:cNvPr>
        <xdr:cNvSpPr txBox="1"/>
      </xdr:nvSpPr>
      <xdr:spPr>
        <a:xfrm>
          <a:off x="9260056" y="5666332"/>
          <a:ext cx="2449845" cy="67001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1"/>
              </a:solidFill>
            </a:rPr>
            <a:t>（記載スペースが足りない場合）</a:t>
          </a:r>
          <a:endParaRPr kumimoji="1" lang="en-US" altLang="ja-JP" sz="1100" b="1">
            <a:solidFill>
              <a:schemeClr val="tx1"/>
            </a:solidFill>
          </a:endParaRPr>
        </a:p>
        <a:p>
          <a:pPr algn="ctr"/>
          <a:r>
            <a:rPr kumimoji="1" lang="ja-JP" altLang="en-US" sz="1100" b="1">
              <a:solidFill>
                <a:srgbClr val="FF0000"/>
              </a:solidFill>
            </a:rPr>
            <a:t>①行の高さを調節</a:t>
          </a:r>
        </a:p>
      </xdr:txBody>
    </xdr:sp>
    <xdr:clientData/>
  </xdr:twoCellAnchor>
  <xdr:twoCellAnchor>
    <xdr:from>
      <xdr:col>42</xdr:col>
      <xdr:colOff>69273</xdr:colOff>
      <xdr:row>41</xdr:row>
      <xdr:rowOff>145472</xdr:rowOff>
    </xdr:from>
    <xdr:to>
      <xdr:col>48</xdr:col>
      <xdr:colOff>332509</xdr:colOff>
      <xdr:row>46</xdr:row>
      <xdr:rowOff>49789</xdr:rowOff>
    </xdr:to>
    <xdr:sp macro="" textlink="">
      <xdr:nvSpPr>
        <xdr:cNvPr id="14" name="テキスト ボックス 13">
          <a:extLst>
            <a:ext uri="{FF2B5EF4-FFF2-40B4-BE49-F238E27FC236}">
              <a16:creationId xmlns:a16="http://schemas.microsoft.com/office/drawing/2014/main" id="{6FB309F8-0FBA-46BD-98AF-E0201A4DACC0}"/>
            </a:ext>
          </a:extLst>
        </xdr:cNvPr>
        <xdr:cNvSpPr txBox="1"/>
      </xdr:nvSpPr>
      <xdr:spPr>
        <a:xfrm>
          <a:off x="6802582" y="9899072"/>
          <a:ext cx="2466109" cy="66631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1"/>
              </a:solidFill>
            </a:rPr>
            <a:t>（記載スペースが足りない場合）</a:t>
          </a:r>
          <a:endParaRPr kumimoji="1" lang="en-US" altLang="ja-JP" sz="1100" b="1">
            <a:solidFill>
              <a:schemeClr val="tx1"/>
            </a:solidFill>
          </a:endParaRPr>
        </a:p>
        <a:p>
          <a:pPr algn="ctr"/>
          <a:r>
            <a:rPr kumimoji="1" lang="ja-JP" altLang="en-US" sz="1100" b="1">
              <a:solidFill>
                <a:srgbClr val="FF0000"/>
              </a:solidFill>
            </a:rPr>
            <a:t>①行の高さを調節</a:t>
          </a:r>
        </a:p>
      </xdr:txBody>
    </xdr:sp>
    <xdr:clientData/>
  </xdr:twoCellAnchor>
  <xdr:twoCellAnchor>
    <xdr:from>
      <xdr:col>42</xdr:col>
      <xdr:colOff>117762</xdr:colOff>
      <xdr:row>10</xdr:row>
      <xdr:rowOff>6928</xdr:rowOff>
    </xdr:from>
    <xdr:to>
      <xdr:col>52</xdr:col>
      <xdr:colOff>116153</xdr:colOff>
      <xdr:row>13</xdr:row>
      <xdr:rowOff>57716</xdr:rowOff>
    </xdr:to>
    <xdr:sp macro="" textlink="">
      <xdr:nvSpPr>
        <xdr:cNvPr id="18" name="テキスト ボックス 17">
          <a:extLst>
            <a:ext uri="{FF2B5EF4-FFF2-40B4-BE49-F238E27FC236}">
              <a16:creationId xmlns:a16="http://schemas.microsoft.com/office/drawing/2014/main" id="{96FBE5F4-14B2-4309-960B-FF581B12B0F5}"/>
            </a:ext>
          </a:extLst>
        </xdr:cNvPr>
        <xdr:cNvSpPr txBox="1"/>
      </xdr:nvSpPr>
      <xdr:spPr>
        <a:xfrm>
          <a:off x="6851071" y="1669473"/>
          <a:ext cx="3108737" cy="507988"/>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水色着色セルは入力シートからの自動転記</a:t>
          </a:r>
          <a:endParaRPr kumimoji="1" lang="en-US" altLang="ja-JP" sz="1100" b="1">
            <a:solidFill>
              <a:srgbClr val="FF0000"/>
            </a:solidFill>
          </a:endParaRPr>
        </a:p>
      </xdr:txBody>
    </xdr:sp>
    <xdr:clientData/>
  </xdr:twoCellAnchor>
  <xdr:twoCellAnchor>
    <xdr:from>
      <xdr:col>42</xdr:col>
      <xdr:colOff>48492</xdr:colOff>
      <xdr:row>2</xdr:row>
      <xdr:rowOff>96984</xdr:rowOff>
    </xdr:from>
    <xdr:to>
      <xdr:col>79</xdr:col>
      <xdr:colOff>62345</xdr:colOff>
      <xdr:row>8</xdr:row>
      <xdr:rowOff>6928</xdr:rowOff>
    </xdr:to>
    <xdr:sp macro="" textlink="">
      <xdr:nvSpPr>
        <xdr:cNvPr id="19" name="テキスト ボックス 18">
          <a:extLst>
            <a:ext uri="{FF2B5EF4-FFF2-40B4-BE49-F238E27FC236}">
              <a16:creationId xmlns:a16="http://schemas.microsoft.com/office/drawing/2014/main" id="{B5A67B7E-CAAE-4374-BF1D-5A9F946DABE2}"/>
            </a:ext>
          </a:extLst>
        </xdr:cNvPr>
        <xdr:cNvSpPr txBox="1"/>
      </xdr:nvSpPr>
      <xdr:spPr>
        <a:xfrm>
          <a:off x="6781801" y="457202"/>
          <a:ext cx="7987144" cy="907471"/>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u="sng">
              <a:solidFill>
                <a:schemeClr val="bg1"/>
              </a:solidFill>
            </a:rPr>
            <a:t>（個票番号（個票シート）の並び順は、</a:t>
          </a:r>
          <a:endParaRPr kumimoji="1" lang="en-US" altLang="ja-JP" sz="1400" b="1" u="sng">
            <a:solidFill>
              <a:schemeClr val="bg1"/>
            </a:solidFill>
          </a:endParaRPr>
        </a:p>
        <a:p>
          <a:pPr algn="l"/>
          <a:r>
            <a:rPr kumimoji="1" lang="en-US" altLang="ja-JP" sz="1400" b="1" u="sng">
              <a:solidFill>
                <a:schemeClr val="bg1"/>
              </a:solidFill>
            </a:rPr>
            <a:t>【</a:t>
          </a:r>
          <a:r>
            <a:rPr kumimoji="1" lang="ja-JP" altLang="en-US" sz="1400" b="1" u="sng">
              <a:solidFill>
                <a:schemeClr val="bg1"/>
              </a:solidFill>
            </a:rPr>
            <a:t>地域少子化対策重点推進事業（①、②、③～）</a:t>
          </a:r>
          <a:r>
            <a:rPr kumimoji="1" lang="en-US" altLang="ja-JP" sz="1400" b="1" u="sng">
              <a:solidFill>
                <a:schemeClr val="bg1"/>
              </a:solidFill>
            </a:rPr>
            <a:t>】</a:t>
          </a:r>
          <a:r>
            <a:rPr kumimoji="1" lang="ja-JP" altLang="en-US" sz="1400" b="1" u="sng">
              <a:solidFill>
                <a:schemeClr val="bg1"/>
              </a:solidFill>
            </a:rPr>
            <a:t>→</a:t>
          </a:r>
          <a:r>
            <a:rPr kumimoji="1" lang="en-US" altLang="ja-JP" sz="1400" b="1" u="sng">
              <a:solidFill>
                <a:schemeClr val="bg1"/>
              </a:solidFill>
            </a:rPr>
            <a:t>【</a:t>
          </a:r>
          <a:r>
            <a:rPr kumimoji="1" lang="ja-JP" altLang="en-US" sz="1400" b="1" u="sng">
              <a:solidFill>
                <a:schemeClr val="bg1"/>
              </a:solidFill>
            </a:rPr>
            <a:t>結婚新生活支援事業（新生活①）</a:t>
          </a:r>
          <a:r>
            <a:rPr kumimoji="1" lang="en-US" altLang="ja-JP" sz="1400" b="1" u="sng">
              <a:solidFill>
                <a:schemeClr val="bg1"/>
              </a:solidFill>
            </a:rPr>
            <a:t>】</a:t>
          </a:r>
          <a:r>
            <a:rPr kumimoji="1" lang="ja-JP" altLang="en-US" sz="1400" b="1" u="sng">
              <a:solidFill>
                <a:schemeClr val="bg1"/>
              </a:solidFill>
            </a:rPr>
            <a:t>とすること。</a:t>
          </a:r>
          <a:endParaRPr kumimoji="1" lang="en-US" altLang="ja-JP" sz="1600" b="1" u="sng">
            <a:solidFill>
              <a:schemeClr val="bg1"/>
            </a:solidFill>
          </a:endParaRPr>
        </a:p>
      </xdr:txBody>
    </xdr:sp>
    <xdr:clientData/>
  </xdr:twoCellAnchor>
  <xdr:twoCellAnchor>
    <xdr:from>
      <xdr:col>42</xdr:col>
      <xdr:colOff>46382</xdr:colOff>
      <xdr:row>0</xdr:row>
      <xdr:rowOff>53009</xdr:rowOff>
    </xdr:from>
    <xdr:to>
      <xdr:col>79</xdr:col>
      <xdr:colOff>79513</xdr:colOff>
      <xdr:row>2</xdr:row>
      <xdr:rowOff>52755</xdr:rowOff>
    </xdr:to>
    <xdr:sp macro="" textlink="">
      <xdr:nvSpPr>
        <xdr:cNvPr id="3" name="テキスト ボックス 2">
          <a:extLst>
            <a:ext uri="{FF2B5EF4-FFF2-40B4-BE49-F238E27FC236}">
              <a16:creationId xmlns:a16="http://schemas.microsoft.com/office/drawing/2014/main" id="{F92F96EF-8EDA-4ACE-8EF2-F4FE6B613DD6}"/>
            </a:ext>
          </a:extLst>
        </xdr:cNvPr>
        <xdr:cNvSpPr txBox="1"/>
      </xdr:nvSpPr>
      <xdr:spPr>
        <a:xfrm>
          <a:off x="9256643" y="53009"/>
          <a:ext cx="8150087" cy="35755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u="sng">
              <a:solidFill>
                <a:schemeClr val="bg1"/>
              </a:solidFill>
            </a:rPr>
            <a:t>（⇐個票”②”以降は①のシートをコピーの上、個票番号をリスト選択して作成）</a:t>
          </a:r>
          <a:endParaRPr kumimoji="1" lang="en-US" altLang="ja-JP" sz="1800" b="1" u="sng">
            <a:solidFill>
              <a:schemeClr val="bg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25</xdr:col>
      <xdr:colOff>39686</xdr:colOff>
      <xdr:row>66</xdr:row>
      <xdr:rowOff>23202</xdr:rowOff>
    </xdr:from>
    <xdr:to>
      <xdr:col>35</xdr:col>
      <xdr:colOff>119062</xdr:colOff>
      <xdr:row>68</xdr:row>
      <xdr:rowOff>134939</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4611686" y="10249242"/>
          <a:ext cx="1908176" cy="41653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218260</xdr:colOff>
      <xdr:row>59</xdr:row>
      <xdr:rowOff>84346</xdr:rowOff>
    </xdr:from>
    <xdr:to>
      <xdr:col>42</xdr:col>
      <xdr:colOff>532047</xdr:colOff>
      <xdr:row>66</xdr:row>
      <xdr:rowOff>63156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824800" y="10782826"/>
          <a:ext cx="2378807" cy="104561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1"/>
              </a:solidFill>
            </a:rPr>
            <a:t>（記載スペースが足りない場合）</a:t>
          </a:r>
          <a:endParaRPr kumimoji="1" lang="en-US" altLang="ja-JP" sz="1100" b="1">
            <a:solidFill>
              <a:schemeClr val="tx1"/>
            </a:solidFill>
          </a:endParaRPr>
        </a:p>
        <a:p>
          <a:pPr algn="ct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世帯数積算根拠、金額積算根拠</a:t>
          </a:r>
          <a:endParaRPr kumimoji="1" lang="en-US" altLang="ja-JP" sz="1100" b="1">
            <a:solidFill>
              <a:schemeClr val="tx1"/>
            </a:solidFill>
          </a:endParaRPr>
        </a:p>
        <a:p>
          <a:pPr algn="ctr"/>
          <a:r>
            <a:rPr kumimoji="1" lang="ja-JP" altLang="en-US" sz="1100" b="1">
              <a:solidFill>
                <a:srgbClr val="FF0000"/>
              </a:solidFill>
            </a:rPr>
            <a:t>②非表示行を表示</a:t>
          </a:r>
        </a:p>
      </xdr:txBody>
    </xdr:sp>
    <xdr:clientData/>
  </xdr:twoCellAnchor>
  <xdr:twoCellAnchor>
    <xdr:from>
      <xdr:col>39</xdr:col>
      <xdr:colOff>107897</xdr:colOff>
      <xdr:row>32</xdr:row>
      <xdr:rowOff>10603</xdr:rowOff>
    </xdr:from>
    <xdr:to>
      <xdr:col>42</xdr:col>
      <xdr:colOff>416782</xdr:colOff>
      <xdr:row>35</xdr:row>
      <xdr:rowOff>145775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806871" y="4827768"/>
          <a:ext cx="2376224" cy="73152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1"/>
              </a:solidFill>
            </a:rPr>
            <a:t>（記載スペースが足りない場合）</a:t>
          </a:r>
          <a:endParaRPr kumimoji="1" lang="en-US" altLang="ja-JP" sz="1100" b="1">
            <a:solidFill>
              <a:schemeClr val="tx1"/>
            </a:solidFill>
          </a:endParaRPr>
        </a:p>
        <a:p>
          <a:pPr algn="ctr"/>
          <a:r>
            <a:rPr kumimoji="1" lang="ja-JP" altLang="en-US" sz="1100" b="1">
              <a:solidFill>
                <a:srgbClr val="FF0000"/>
              </a:solidFill>
            </a:rPr>
            <a:t>①行の高さを調節</a:t>
          </a:r>
        </a:p>
      </xdr:txBody>
    </xdr:sp>
    <xdr:clientData/>
  </xdr:twoCellAnchor>
  <xdr:twoCellAnchor>
    <xdr:from>
      <xdr:col>39</xdr:col>
      <xdr:colOff>91663</xdr:colOff>
      <xdr:row>7</xdr:row>
      <xdr:rowOff>152301</xdr:rowOff>
    </xdr:from>
    <xdr:to>
      <xdr:col>43</xdr:col>
      <xdr:colOff>30480</xdr:colOff>
      <xdr:row>11</xdr:row>
      <xdr:rowOff>50689</xdr:rowOff>
    </xdr:to>
    <xdr:sp macro="" textlink="">
      <xdr:nvSpPr>
        <xdr:cNvPr id="8" name="テキスト ボックス 7">
          <a:extLst>
            <a:ext uri="{FF2B5EF4-FFF2-40B4-BE49-F238E27FC236}">
              <a16:creationId xmlns:a16="http://schemas.microsoft.com/office/drawing/2014/main" id="{9DC73DFA-EAC9-49EC-B354-11EB16E0B0C3}"/>
            </a:ext>
          </a:extLst>
        </xdr:cNvPr>
        <xdr:cNvSpPr txBox="1"/>
      </xdr:nvSpPr>
      <xdr:spPr>
        <a:xfrm>
          <a:off x="6698203" y="1348641"/>
          <a:ext cx="3108737" cy="507988"/>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水色着色セルは入力シートからの自動転記</a:t>
          </a:r>
          <a:endParaRPr kumimoji="1" lang="en-US" altLang="ja-JP" sz="1100" b="1">
            <a:solidFill>
              <a:srgbClr val="FF0000"/>
            </a:solidFill>
          </a:endParaRPr>
        </a:p>
      </xdr:txBody>
    </xdr:sp>
    <xdr:clientData/>
  </xdr:twoCellAnchor>
  <xdr:twoCellAnchor>
    <xdr:from>
      <xdr:col>39</xdr:col>
      <xdr:colOff>76200</xdr:colOff>
      <xdr:row>0</xdr:row>
      <xdr:rowOff>45720</xdr:rowOff>
    </xdr:from>
    <xdr:to>
      <xdr:col>58</xdr:col>
      <xdr:colOff>76200</xdr:colOff>
      <xdr:row>5</xdr:row>
      <xdr:rowOff>99751</xdr:rowOff>
    </xdr:to>
    <xdr:sp macro="" textlink="">
      <xdr:nvSpPr>
        <xdr:cNvPr id="6" name="テキスト ボックス 5">
          <a:extLst>
            <a:ext uri="{FF2B5EF4-FFF2-40B4-BE49-F238E27FC236}">
              <a16:creationId xmlns:a16="http://schemas.microsoft.com/office/drawing/2014/main" id="{D7ADC11B-6AC7-490A-920B-A43094AA6273}"/>
            </a:ext>
          </a:extLst>
        </xdr:cNvPr>
        <xdr:cNvSpPr txBox="1"/>
      </xdr:nvSpPr>
      <xdr:spPr>
        <a:xfrm>
          <a:off x="6682740" y="45720"/>
          <a:ext cx="7757160" cy="907471"/>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u="sng">
              <a:solidFill>
                <a:schemeClr val="bg1"/>
              </a:solidFill>
            </a:rPr>
            <a:t>（個票番号（個票シート）の並び順は、</a:t>
          </a:r>
          <a:endParaRPr kumimoji="1" lang="en-US" altLang="ja-JP" sz="1400" b="1" u="sng">
            <a:solidFill>
              <a:schemeClr val="bg1"/>
            </a:solidFill>
          </a:endParaRPr>
        </a:p>
        <a:p>
          <a:pPr algn="l"/>
          <a:r>
            <a:rPr kumimoji="1" lang="en-US" altLang="ja-JP" sz="1400" b="1" u="sng">
              <a:solidFill>
                <a:schemeClr val="bg1"/>
              </a:solidFill>
            </a:rPr>
            <a:t>【</a:t>
          </a:r>
          <a:r>
            <a:rPr kumimoji="1" lang="ja-JP" altLang="en-US" sz="1400" b="1" u="sng">
              <a:solidFill>
                <a:schemeClr val="bg1"/>
              </a:solidFill>
            </a:rPr>
            <a:t>地域少子化対策重点推進事業（①、②、③～）</a:t>
          </a:r>
          <a:r>
            <a:rPr kumimoji="1" lang="en-US" altLang="ja-JP" sz="1400" b="1" u="sng">
              <a:solidFill>
                <a:schemeClr val="bg1"/>
              </a:solidFill>
            </a:rPr>
            <a:t>】</a:t>
          </a:r>
          <a:r>
            <a:rPr kumimoji="1" lang="ja-JP" altLang="en-US" sz="1400" b="1" u="sng">
              <a:solidFill>
                <a:schemeClr val="bg1"/>
              </a:solidFill>
            </a:rPr>
            <a:t>→</a:t>
          </a:r>
          <a:r>
            <a:rPr kumimoji="1" lang="en-US" altLang="ja-JP" sz="1400" b="1" u="sng">
              <a:solidFill>
                <a:schemeClr val="bg1"/>
              </a:solidFill>
            </a:rPr>
            <a:t>【</a:t>
          </a:r>
          <a:r>
            <a:rPr kumimoji="1" lang="ja-JP" altLang="en-US" sz="1400" b="1" u="sng">
              <a:solidFill>
                <a:schemeClr val="bg1"/>
              </a:solidFill>
            </a:rPr>
            <a:t>結婚新生活支援事業（新生活①）</a:t>
          </a:r>
          <a:r>
            <a:rPr kumimoji="1" lang="en-US" altLang="ja-JP" sz="1400" b="1" u="sng">
              <a:solidFill>
                <a:schemeClr val="bg1"/>
              </a:solidFill>
            </a:rPr>
            <a:t>】</a:t>
          </a:r>
          <a:r>
            <a:rPr kumimoji="1" lang="ja-JP" altLang="en-US" sz="1400" b="1" u="sng">
              <a:solidFill>
                <a:schemeClr val="bg1"/>
              </a:solidFill>
            </a:rPr>
            <a:t>とすること。</a:t>
          </a:r>
          <a:endParaRPr kumimoji="1" lang="en-US" altLang="ja-JP" sz="1600" b="1" u="sng">
            <a:solidFill>
              <a:schemeClr val="bg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O158"/>
  <sheetViews>
    <sheetView view="pageBreakPreview" topLeftCell="C1" zoomScaleNormal="115" zoomScaleSheetLayoutView="100" workbookViewId="0">
      <selection activeCell="F2" sqref="F2:H8"/>
    </sheetView>
  </sheetViews>
  <sheetFormatPr defaultColWidth="9.140625" defaultRowHeight="12" x14ac:dyDescent="0.15"/>
  <cols>
    <col min="1" max="1" width="14.28515625" style="4" customWidth="1"/>
    <col min="2" max="2" width="15.85546875" style="7" bestFit="1" customWidth="1"/>
    <col min="3" max="3" width="31.28515625" style="109" customWidth="1"/>
    <col min="4" max="4" width="19.5703125" style="15" customWidth="1"/>
    <col min="5" max="5" width="60.5703125" style="1" customWidth="1"/>
    <col min="6" max="6" width="30.7109375" style="1" customWidth="1"/>
    <col min="7" max="7" width="30.140625" style="1" customWidth="1"/>
    <col min="8" max="11" width="30.7109375" style="1" customWidth="1"/>
    <col min="12" max="12" width="30.7109375" style="3" customWidth="1"/>
    <col min="13" max="13" width="30.7109375" style="1" customWidth="1"/>
    <col min="14" max="16384" width="9.140625" style="1"/>
  </cols>
  <sheetData>
    <row r="1" spans="1:12" ht="19.5" customHeight="1" x14ac:dyDescent="0.15"/>
    <row r="2" spans="1:12" ht="19.5" customHeight="1" x14ac:dyDescent="0.15">
      <c r="A2" s="5" t="s">
        <v>81</v>
      </c>
      <c r="B2" s="10" t="s">
        <v>82</v>
      </c>
      <c r="C2" s="110" t="s">
        <v>83</v>
      </c>
      <c r="D2" s="2"/>
      <c r="E2" s="1" t="s">
        <v>228</v>
      </c>
      <c r="F2" s="513">
        <v>0.75</v>
      </c>
      <c r="G2" s="84" t="s">
        <v>489</v>
      </c>
      <c r="H2" s="2"/>
      <c r="L2" s="1"/>
    </row>
    <row r="3" spans="1:12" ht="19.5" customHeight="1" x14ac:dyDescent="0.15">
      <c r="A3" s="5" t="s">
        <v>81</v>
      </c>
      <c r="B3" s="10" t="s">
        <v>229</v>
      </c>
      <c r="C3" s="161" t="s">
        <v>86</v>
      </c>
      <c r="D3" s="57">
        <v>210000000</v>
      </c>
      <c r="E3" s="58">
        <v>150000000</v>
      </c>
      <c r="F3" s="513">
        <v>0.75</v>
      </c>
      <c r="G3" s="84" t="s">
        <v>490</v>
      </c>
      <c r="H3" s="2"/>
      <c r="L3" s="1"/>
    </row>
    <row r="4" spans="1:12" ht="19.5" customHeight="1" x14ac:dyDescent="0.15">
      <c r="A4" s="5"/>
      <c r="B4" s="8"/>
      <c r="C4" s="161" t="s">
        <v>323</v>
      </c>
      <c r="D4" s="57">
        <v>105000000</v>
      </c>
      <c r="E4" s="58">
        <v>45000000</v>
      </c>
      <c r="F4" s="513">
        <v>0.66666666666666663</v>
      </c>
      <c r="G4" s="84" t="s">
        <v>491</v>
      </c>
      <c r="H4" s="2"/>
      <c r="L4" s="1"/>
    </row>
    <row r="5" spans="1:12" ht="19.5" customHeight="1" x14ac:dyDescent="0.15">
      <c r="A5" s="5"/>
      <c r="B5" s="8"/>
      <c r="C5" s="162" t="s">
        <v>324</v>
      </c>
      <c r="D5" s="59">
        <v>70000000</v>
      </c>
      <c r="E5" s="58">
        <v>22500000</v>
      </c>
      <c r="F5" s="513">
        <v>0.66666666666666663</v>
      </c>
      <c r="G5" s="84" t="s">
        <v>492</v>
      </c>
      <c r="H5" s="2"/>
      <c r="L5" s="1"/>
    </row>
    <row r="6" spans="1:12" ht="19.5" customHeight="1" x14ac:dyDescent="0.15">
      <c r="A6" s="5"/>
      <c r="B6" s="2" t="s">
        <v>230</v>
      </c>
      <c r="C6" s="161" t="str">
        <f t="shared" ref="C6:C8" si="0">C3</f>
        <v>都道府県</v>
      </c>
      <c r="D6" s="57">
        <v>30000000</v>
      </c>
      <c r="E6" s="58">
        <v>66666000</v>
      </c>
      <c r="F6" s="513">
        <v>0.66666666666666663</v>
      </c>
      <c r="G6" s="84" t="s">
        <v>493</v>
      </c>
      <c r="H6" s="2"/>
      <c r="L6" s="1"/>
    </row>
    <row r="7" spans="1:12" ht="19.5" customHeight="1" x14ac:dyDescent="0.15">
      <c r="A7" s="5"/>
      <c r="B7" s="8"/>
      <c r="C7" s="161" t="str">
        <f t="shared" si="0"/>
        <v>政令指定都市</v>
      </c>
      <c r="D7" s="57">
        <v>15000000</v>
      </c>
      <c r="E7" s="58">
        <v>20000000</v>
      </c>
      <c r="F7" s="513">
        <v>0.5</v>
      </c>
      <c r="G7" s="84" t="s">
        <v>494</v>
      </c>
      <c r="H7" s="2"/>
      <c r="L7" s="1"/>
    </row>
    <row r="8" spans="1:12" ht="19.5" customHeight="1" x14ac:dyDescent="0.15">
      <c r="A8" s="6"/>
      <c r="B8" s="9"/>
      <c r="C8" s="162" t="str">
        <f t="shared" si="0"/>
        <v>市町村</v>
      </c>
      <c r="D8" s="59">
        <v>10000000</v>
      </c>
      <c r="E8" s="58">
        <v>10000000</v>
      </c>
      <c r="F8" s="513">
        <v>0.5</v>
      </c>
      <c r="G8" s="84" t="s">
        <v>495</v>
      </c>
      <c r="H8" s="2"/>
      <c r="L8" s="1"/>
    </row>
    <row r="9" spans="1:12" ht="19.5" customHeight="1" x14ac:dyDescent="0.15">
      <c r="A9" s="11" t="s">
        <v>84</v>
      </c>
      <c r="B9" s="10" t="s">
        <v>85</v>
      </c>
      <c r="C9" s="161" t="str">
        <f t="shared" ref="C9:C11" si="1">C3</f>
        <v>都道府県</v>
      </c>
      <c r="D9" s="60"/>
      <c r="E9" s="61"/>
      <c r="F9" s="514"/>
      <c r="G9" s="515"/>
      <c r="L9" s="1"/>
    </row>
    <row r="10" spans="1:12" ht="19.5" customHeight="1" x14ac:dyDescent="0.15">
      <c r="A10" s="11"/>
      <c r="B10" s="8"/>
      <c r="C10" s="161" t="str">
        <f t="shared" si="1"/>
        <v>政令指定都市</v>
      </c>
      <c r="D10" s="60"/>
      <c r="E10" s="61"/>
      <c r="F10" s="514"/>
      <c r="G10" s="515"/>
      <c r="L10" s="1"/>
    </row>
    <row r="11" spans="1:12" ht="19.5" customHeight="1" x14ac:dyDescent="0.15">
      <c r="A11" s="11"/>
      <c r="B11" s="8"/>
      <c r="C11" s="162" t="str">
        <f t="shared" si="1"/>
        <v>市町村</v>
      </c>
      <c r="D11" s="60"/>
      <c r="E11" s="61"/>
      <c r="F11" s="514"/>
      <c r="G11" s="515"/>
      <c r="L11" s="1"/>
    </row>
    <row r="12" spans="1:12" ht="19.5" customHeight="1" x14ac:dyDescent="0.15">
      <c r="A12" s="11"/>
      <c r="B12" s="8" t="s">
        <v>12</v>
      </c>
      <c r="C12" s="110" t="s">
        <v>231</v>
      </c>
      <c r="D12" s="60"/>
      <c r="E12" s="62"/>
      <c r="F12" s="514"/>
      <c r="G12" s="515"/>
      <c r="L12" s="1"/>
    </row>
    <row r="13" spans="1:12" ht="19.5" customHeight="1" x14ac:dyDescent="0.15">
      <c r="A13" s="11"/>
      <c r="B13" s="8"/>
      <c r="C13" s="110" t="s">
        <v>122</v>
      </c>
      <c r="D13" s="60"/>
      <c r="E13" s="62"/>
      <c r="F13" s="514"/>
      <c r="G13" s="515"/>
      <c r="L13" s="1"/>
    </row>
    <row r="14" spans="1:12" ht="19.5" customHeight="1" x14ac:dyDescent="0.15">
      <c r="A14" s="11"/>
      <c r="B14" s="8"/>
      <c r="C14" s="111"/>
      <c r="D14" s="60"/>
      <c r="E14" s="62"/>
      <c r="F14" s="514"/>
      <c r="G14" s="515"/>
      <c r="L14" s="1"/>
    </row>
    <row r="15" spans="1:12" ht="19.5" customHeight="1" x14ac:dyDescent="0.15">
      <c r="A15" s="11" t="s">
        <v>84</v>
      </c>
      <c r="B15" s="10" t="s">
        <v>4</v>
      </c>
      <c r="C15" s="111"/>
      <c r="D15" s="60"/>
      <c r="E15" s="62"/>
      <c r="F15" s="514"/>
      <c r="G15" s="515"/>
      <c r="L15" s="1"/>
    </row>
    <row r="16" spans="1:12" ht="19.5" customHeight="1" x14ac:dyDescent="0.15">
      <c r="A16" s="11"/>
      <c r="B16" s="8" t="s">
        <v>115</v>
      </c>
      <c r="C16" s="70" t="s">
        <v>232</v>
      </c>
      <c r="D16" s="60"/>
      <c r="E16" s="62"/>
      <c r="G16" s="3"/>
      <c r="L16" s="1"/>
    </row>
    <row r="17" spans="1:12" ht="19.5" customHeight="1" x14ac:dyDescent="0.15">
      <c r="A17" s="12"/>
      <c r="B17" s="8"/>
      <c r="C17" s="70" t="s">
        <v>40</v>
      </c>
      <c r="D17" s="60"/>
      <c r="E17" s="62"/>
      <c r="F17" s="512" t="s">
        <v>496</v>
      </c>
      <c r="G17" s="3"/>
      <c r="L17" s="1"/>
    </row>
    <row r="18" spans="1:12" ht="19.5" customHeight="1" x14ac:dyDescent="0.15">
      <c r="A18" s="11"/>
      <c r="B18" s="464"/>
      <c r="C18" s="454" t="s">
        <v>450</v>
      </c>
      <c r="D18" s="465"/>
      <c r="E18" s="62"/>
      <c r="F18" s="512"/>
      <c r="G18" s="3"/>
      <c r="L18" s="1"/>
    </row>
    <row r="19" spans="1:12" ht="19.5" customHeight="1" x14ac:dyDescent="0.15">
      <c r="A19" s="11"/>
      <c r="B19" s="464"/>
      <c r="C19" s="454" t="s">
        <v>36</v>
      </c>
      <c r="D19" s="465"/>
      <c r="E19" s="62"/>
      <c r="G19" s="3"/>
      <c r="L19" s="1"/>
    </row>
    <row r="20" spans="1:12" ht="19.5" customHeight="1" x14ac:dyDescent="0.15">
      <c r="A20" s="11"/>
      <c r="B20" s="464" t="s">
        <v>122</v>
      </c>
      <c r="C20" s="454" t="str">
        <f t="shared" ref="C20:C23" si="2">C16</f>
        <v>ライフデザイン・結婚支援重点推進事業</v>
      </c>
      <c r="D20" s="465"/>
      <c r="E20" s="62"/>
      <c r="G20" s="3"/>
      <c r="L20" s="1"/>
    </row>
    <row r="21" spans="1:12" ht="19.5" customHeight="1" x14ac:dyDescent="0.15">
      <c r="A21" s="12"/>
      <c r="B21" s="464"/>
      <c r="C21" s="458" t="str">
        <f t="shared" si="2"/>
        <v>結婚支援コンシェルジュ事業</v>
      </c>
      <c r="D21" s="466"/>
      <c r="E21" s="62"/>
      <c r="G21" s="3"/>
      <c r="L21" s="1"/>
    </row>
    <row r="22" spans="1:12" ht="19.5" customHeight="1" x14ac:dyDescent="0.15">
      <c r="A22" s="12"/>
      <c r="B22" s="464"/>
      <c r="C22" s="454" t="str">
        <f t="shared" si="2"/>
        <v>結婚_妊娠・出産_子育てに温かい社会づくり・気運醸成事業</v>
      </c>
      <c r="D22" s="465"/>
      <c r="E22" s="62"/>
      <c r="G22" s="3"/>
      <c r="L22" s="1"/>
    </row>
    <row r="23" spans="1:12" ht="19.5" customHeight="1" x14ac:dyDescent="0.15">
      <c r="A23" s="11"/>
      <c r="B23" s="464"/>
      <c r="C23" s="454" t="str">
        <f t="shared" si="2"/>
        <v>結婚新生活支援事業</v>
      </c>
      <c r="D23" s="465"/>
      <c r="E23" s="62"/>
      <c r="G23" s="3"/>
      <c r="L23" s="1"/>
    </row>
    <row r="24" spans="1:12" ht="19.5" customHeight="1" x14ac:dyDescent="0.15">
      <c r="A24" s="11" t="s">
        <v>84</v>
      </c>
      <c r="B24" s="467" t="s">
        <v>5</v>
      </c>
      <c r="C24" s="454"/>
      <c r="D24" s="465"/>
      <c r="E24" s="62"/>
      <c r="G24" s="3"/>
      <c r="L24" s="1"/>
    </row>
    <row r="25" spans="1:12" ht="19.5" customHeight="1" x14ac:dyDescent="0.15">
      <c r="A25" s="11"/>
      <c r="B25" s="464" t="s">
        <v>115</v>
      </c>
      <c r="C25" s="454" t="s">
        <v>233</v>
      </c>
      <c r="D25" s="468" t="s">
        <v>37</v>
      </c>
      <c r="E25" s="62"/>
      <c r="G25" s="3"/>
      <c r="L25" s="1"/>
    </row>
    <row r="26" spans="1:12" ht="19.5" customHeight="1" x14ac:dyDescent="0.15">
      <c r="A26" s="11"/>
      <c r="B26" s="464"/>
      <c r="C26" s="454"/>
      <c r="D26" s="468" t="s">
        <v>87</v>
      </c>
      <c r="E26" s="62"/>
      <c r="G26" s="3"/>
      <c r="L26" s="1"/>
    </row>
    <row r="27" spans="1:12" ht="19.5" customHeight="1" x14ac:dyDescent="0.15">
      <c r="A27" s="11"/>
      <c r="B27" s="464"/>
      <c r="C27" s="454" t="s">
        <v>41</v>
      </c>
      <c r="D27" s="454" t="s">
        <v>41</v>
      </c>
      <c r="E27" s="61"/>
      <c r="G27" s="3"/>
      <c r="L27" s="1"/>
    </row>
    <row r="28" spans="1:12" ht="19.5" customHeight="1" x14ac:dyDescent="0.15">
      <c r="A28" s="11"/>
      <c r="B28" s="464"/>
      <c r="C28" s="454" t="s">
        <v>450</v>
      </c>
      <c r="D28" s="468" t="s">
        <v>37</v>
      </c>
      <c r="G28" s="3"/>
      <c r="L28" s="1"/>
    </row>
    <row r="29" spans="1:12" ht="19.5" customHeight="1" x14ac:dyDescent="0.15">
      <c r="A29" s="11"/>
      <c r="B29" s="464"/>
      <c r="C29" s="454"/>
      <c r="D29" s="468" t="s">
        <v>87</v>
      </c>
      <c r="G29" s="3"/>
      <c r="L29" s="1"/>
    </row>
    <row r="30" spans="1:12" ht="19.5" customHeight="1" x14ac:dyDescent="0.15">
      <c r="A30" s="13"/>
      <c r="B30" s="469"/>
      <c r="C30" s="470" t="s">
        <v>88</v>
      </c>
      <c r="D30" s="454" t="s">
        <v>234</v>
      </c>
      <c r="G30" s="3"/>
      <c r="L30" s="1"/>
    </row>
    <row r="31" spans="1:12" ht="19.5" customHeight="1" x14ac:dyDescent="0.15">
      <c r="A31" s="13"/>
      <c r="B31" s="469"/>
      <c r="C31" s="470"/>
      <c r="D31" s="454" t="s">
        <v>235</v>
      </c>
      <c r="G31" s="3"/>
      <c r="L31" s="1"/>
    </row>
    <row r="32" spans="1:12" ht="19.5" customHeight="1" x14ac:dyDescent="0.15">
      <c r="A32" s="11"/>
      <c r="B32" s="464" t="s">
        <v>122</v>
      </c>
      <c r="C32" s="454" t="s">
        <v>233</v>
      </c>
      <c r="D32" s="468" t="s">
        <v>37</v>
      </c>
      <c r="G32" s="3"/>
      <c r="L32" s="1"/>
    </row>
    <row r="33" spans="1:12" ht="19.5" customHeight="1" x14ac:dyDescent="0.15">
      <c r="A33" s="11"/>
      <c r="B33" s="464"/>
      <c r="C33" s="454"/>
      <c r="D33" s="468" t="s">
        <v>87</v>
      </c>
      <c r="E33" s="62"/>
      <c r="G33" s="3"/>
      <c r="L33" s="1"/>
    </row>
    <row r="34" spans="1:12" ht="19.5" customHeight="1" x14ac:dyDescent="0.15">
      <c r="A34" s="11"/>
      <c r="B34" s="464"/>
      <c r="C34" s="454" t="s">
        <v>41</v>
      </c>
      <c r="D34" s="454" t="s">
        <v>41</v>
      </c>
      <c r="E34" s="61"/>
      <c r="G34" s="3"/>
      <c r="L34" s="1"/>
    </row>
    <row r="35" spans="1:12" ht="19.5" customHeight="1" x14ac:dyDescent="0.15">
      <c r="A35" s="12"/>
      <c r="B35" s="464"/>
      <c r="C35" s="454" t="s">
        <v>450</v>
      </c>
      <c r="D35" s="468" t="s">
        <v>37</v>
      </c>
      <c r="G35" s="3"/>
      <c r="L35" s="1"/>
    </row>
    <row r="36" spans="1:12" ht="19.5" customHeight="1" x14ac:dyDescent="0.15">
      <c r="A36" s="11"/>
      <c r="B36" s="464"/>
      <c r="C36" s="454"/>
      <c r="D36" s="468" t="s">
        <v>87</v>
      </c>
      <c r="G36" s="3"/>
      <c r="L36" s="1"/>
    </row>
    <row r="37" spans="1:12" ht="19.5" customHeight="1" x14ac:dyDescent="0.15">
      <c r="A37" s="11"/>
      <c r="B37" s="464"/>
      <c r="C37" s="454" t="s">
        <v>88</v>
      </c>
      <c r="D37" s="454" t="s">
        <v>234</v>
      </c>
      <c r="G37" s="3"/>
      <c r="L37" s="1"/>
    </row>
    <row r="38" spans="1:12" ht="19.5" customHeight="1" x14ac:dyDescent="0.15">
      <c r="A38" s="11"/>
      <c r="B38" s="464"/>
      <c r="C38" s="454"/>
      <c r="D38" s="454" t="s">
        <v>235</v>
      </c>
      <c r="G38" s="3"/>
      <c r="L38" s="1"/>
    </row>
    <row r="39" spans="1:12" ht="19.5" customHeight="1" thickBot="1" x14ac:dyDescent="0.2">
      <c r="A39" s="11" t="s">
        <v>84</v>
      </c>
      <c r="B39" s="471" t="s">
        <v>6</v>
      </c>
      <c r="C39" s="470"/>
      <c r="D39" s="472"/>
      <c r="E39" s="63"/>
      <c r="G39" s="3"/>
      <c r="H39" s="473"/>
      <c r="I39" s="473"/>
      <c r="L39" s="1"/>
    </row>
    <row r="40" spans="1:12" ht="19.5" customHeight="1" thickTop="1" x14ac:dyDescent="0.15">
      <c r="A40" s="64"/>
      <c r="B40" s="71" t="s">
        <v>115</v>
      </c>
      <c r="C40" s="72" t="s">
        <v>232</v>
      </c>
      <c r="D40" s="72" t="s">
        <v>37</v>
      </c>
      <c r="E40" s="73" t="s">
        <v>438</v>
      </c>
      <c r="F40" s="65"/>
      <c r="G40" s="66"/>
      <c r="H40" s="474"/>
      <c r="I40" s="474"/>
      <c r="L40" s="1"/>
    </row>
    <row r="41" spans="1:12" ht="19.5" customHeight="1" x14ac:dyDescent="0.15">
      <c r="A41" s="67"/>
      <c r="B41" s="74"/>
      <c r="C41" s="75"/>
      <c r="D41" s="75"/>
      <c r="E41" s="76" t="s">
        <v>439</v>
      </c>
      <c r="F41" s="65"/>
      <c r="G41" s="68"/>
      <c r="H41" s="474"/>
      <c r="I41" s="474"/>
      <c r="L41" s="1"/>
    </row>
    <row r="42" spans="1:12" ht="19.5" customHeight="1" x14ac:dyDescent="0.15">
      <c r="A42" s="67"/>
      <c r="B42" s="74"/>
      <c r="C42" s="75"/>
      <c r="D42" s="75"/>
      <c r="E42" s="76" t="s">
        <v>440</v>
      </c>
      <c r="F42" s="65"/>
      <c r="G42" s="68"/>
      <c r="H42" s="474"/>
      <c r="I42" s="474"/>
      <c r="L42" s="1"/>
    </row>
    <row r="43" spans="1:12" ht="19.5" customHeight="1" x14ac:dyDescent="0.15">
      <c r="A43" s="67"/>
      <c r="B43" s="74"/>
      <c r="C43" s="75"/>
      <c r="D43" s="75"/>
      <c r="E43" s="76" t="s">
        <v>441</v>
      </c>
      <c r="F43" s="65"/>
      <c r="G43" s="68"/>
      <c r="H43" s="474"/>
      <c r="I43" s="475"/>
      <c r="L43" s="1"/>
    </row>
    <row r="44" spans="1:12" ht="19.5" customHeight="1" x14ac:dyDescent="0.15">
      <c r="A44" s="67"/>
      <c r="B44" s="74"/>
      <c r="C44" s="75"/>
      <c r="D44" s="75"/>
      <c r="E44" s="76"/>
      <c r="F44" s="65"/>
      <c r="G44" s="68"/>
      <c r="H44" s="474"/>
      <c r="I44" s="474"/>
      <c r="L44" s="1"/>
    </row>
    <row r="45" spans="1:12" ht="19.5" customHeight="1" x14ac:dyDescent="0.15">
      <c r="A45" s="67"/>
      <c r="B45" s="74"/>
      <c r="C45" s="75"/>
      <c r="D45" s="75"/>
      <c r="E45" s="76"/>
      <c r="F45" s="65"/>
      <c r="G45" s="68"/>
      <c r="H45" s="474"/>
      <c r="I45" s="474"/>
      <c r="L45" s="1"/>
    </row>
    <row r="46" spans="1:12" ht="19.5" customHeight="1" x14ac:dyDescent="0.15">
      <c r="A46" s="67"/>
      <c r="B46" s="77"/>
      <c r="C46" s="75"/>
      <c r="D46" s="75" t="s">
        <v>87</v>
      </c>
      <c r="E46" s="76" t="s">
        <v>442</v>
      </c>
      <c r="F46" s="65"/>
      <c r="G46" s="68"/>
      <c r="H46" s="474"/>
      <c r="I46" s="474"/>
      <c r="L46" s="1"/>
    </row>
    <row r="47" spans="1:12" ht="19.5" customHeight="1" x14ac:dyDescent="0.15">
      <c r="A47" s="67"/>
      <c r="B47" s="74"/>
      <c r="C47" s="75"/>
      <c r="D47" s="75"/>
      <c r="E47" s="76" t="s">
        <v>236</v>
      </c>
      <c r="F47" s="65"/>
      <c r="G47" s="68"/>
      <c r="H47" s="474"/>
      <c r="I47" s="474"/>
      <c r="L47" s="1"/>
    </row>
    <row r="48" spans="1:12" ht="19.5" customHeight="1" x14ac:dyDescent="0.15">
      <c r="A48" s="67"/>
      <c r="B48" s="74"/>
      <c r="C48" s="75"/>
      <c r="D48" s="78"/>
      <c r="E48" s="76" t="s">
        <v>237</v>
      </c>
      <c r="F48" s="65"/>
      <c r="G48" s="68"/>
      <c r="H48" s="476"/>
      <c r="I48" s="474"/>
      <c r="L48" s="1"/>
    </row>
    <row r="49" spans="1:12" ht="19.5" customHeight="1" x14ac:dyDescent="0.15">
      <c r="A49" s="67"/>
      <c r="B49" s="74"/>
      <c r="C49" s="75"/>
      <c r="D49" s="75"/>
      <c r="E49" s="76" t="s">
        <v>238</v>
      </c>
      <c r="F49" s="65"/>
      <c r="G49" s="68"/>
      <c r="H49" s="474"/>
      <c r="I49" s="475"/>
      <c r="L49" s="1"/>
    </row>
    <row r="50" spans="1:12" ht="19.5" customHeight="1" x14ac:dyDescent="0.15">
      <c r="A50" s="67"/>
      <c r="B50" s="74"/>
      <c r="C50" s="75"/>
      <c r="D50" s="75"/>
      <c r="E50" s="76" t="s">
        <v>239</v>
      </c>
      <c r="F50" s="65"/>
      <c r="G50" s="68"/>
      <c r="H50" s="474"/>
      <c r="I50" s="475"/>
      <c r="L50" s="1"/>
    </row>
    <row r="51" spans="1:12" ht="19.5" customHeight="1" x14ac:dyDescent="0.15">
      <c r="A51" s="67"/>
      <c r="B51" s="74"/>
      <c r="C51" s="75" t="s">
        <v>41</v>
      </c>
      <c r="D51" s="75" t="s">
        <v>41</v>
      </c>
      <c r="E51" s="79" t="s">
        <v>443</v>
      </c>
      <c r="F51" s="65"/>
      <c r="G51" s="68"/>
      <c r="H51" s="474"/>
      <c r="I51" s="474"/>
      <c r="L51" s="1"/>
    </row>
    <row r="52" spans="1:12" ht="19.5" customHeight="1" x14ac:dyDescent="0.15">
      <c r="A52" s="67"/>
      <c r="B52" s="74"/>
      <c r="C52" s="75" t="s">
        <v>450</v>
      </c>
      <c r="D52" s="75" t="s">
        <v>37</v>
      </c>
      <c r="E52" s="80" t="s">
        <v>444</v>
      </c>
      <c r="F52" s="65"/>
      <c r="G52" s="68"/>
      <c r="H52" s="474"/>
      <c r="I52" s="474"/>
      <c r="L52" s="1"/>
    </row>
    <row r="53" spans="1:12" ht="19.5" customHeight="1" x14ac:dyDescent="0.15">
      <c r="A53" s="67"/>
      <c r="B53" s="74"/>
      <c r="C53" s="75"/>
      <c r="D53" s="75"/>
      <c r="E53" s="76"/>
      <c r="F53" s="65"/>
      <c r="G53" s="68"/>
      <c r="H53" s="474"/>
      <c r="I53" s="474"/>
      <c r="L53" s="1"/>
    </row>
    <row r="54" spans="1:12" ht="19.5" customHeight="1" x14ac:dyDescent="0.15">
      <c r="A54" s="67"/>
      <c r="B54" s="74"/>
      <c r="C54" s="75"/>
      <c r="D54" s="75"/>
      <c r="E54" s="76"/>
      <c r="F54" s="65"/>
      <c r="G54" s="68"/>
      <c r="H54" s="474"/>
      <c r="I54" s="474"/>
      <c r="L54" s="1"/>
    </row>
    <row r="55" spans="1:12" ht="19.5" customHeight="1" x14ac:dyDescent="0.15">
      <c r="A55" s="67"/>
      <c r="B55" s="74"/>
      <c r="C55" s="75"/>
      <c r="D55" s="75"/>
      <c r="E55" s="76"/>
      <c r="F55" s="65"/>
      <c r="G55" s="68"/>
      <c r="H55" s="474"/>
      <c r="I55" s="475"/>
      <c r="L55" s="1"/>
    </row>
    <row r="56" spans="1:12" ht="19.5" customHeight="1" x14ac:dyDescent="0.15">
      <c r="A56" s="67"/>
      <c r="B56" s="74"/>
      <c r="C56" s="75"/>
      <c r="D56" s="75"/>
      <c r="E56" s="76"/>
      <c r="F56" s="65"/>
      <c r="G56" s="68"/>
      <c r="H56" s="474"/>
      <c r="I56" s="474"/>
      <c r="L56" s="1"/>
    </row>
    <row r="57" spans="1:12" ht="19.5" customHeight="1" x14ac:dyDescent="0.15">
      <c r="A57" s="67"/>
      <c r="B57" s="74"/>
      <c r="C57" s="75"/>
      <c r="D57" s="75"/>
      <c r="E57" s="76"/>
      <c r="F57" s="65"/>
      <c r="G57" s="68"/>
      <c r="H57" s="474"/>
      <c r="I57" s="474"/>
      <c r="L57" s="1"/>
    </row>
    <row r="58" spans="1:12" ht="19.5" customHeight="1" x14ac:dyDescent="0.15">
      <c r="A58" s="67"/>
      <c r="B58" s="74"/>
      <c r="C58" s="75"/>
      <c r="D58" s="75"/>
      <c r="E58" s="76"/>
      <c r="F58" s="65"/>
      <c r="G58" s="68"/>
      <c r="H58" s="474"/>
      <c r="I58" s="474"/>
      <c r="L58" s="1"/>
    </row>
    <row r="59" spans="1:12" ht="19.5" customHeight="1" x14ac:dyDescent="0.15">
      <c r="A59" s="67"/>
      <c r="B59" s="74"/>
      <c r="C59" s="75"/>
      <c r="D59" s="75" t="s">
        <v>89</v>
      </c>
      <c r="E59" s="76" t="s">
        <v>445</v>
      </c>
      <c r="F59" s="65"/>
      <c r="G59" s="68"/>
      <c r="H59" s="474"/>
      <c r="I59" s="474"/>
      <c r="L59" s="1"/>
    </row>
    <row r="60" spans="1:12" ht="19.5" customHeight="1" x14ac:dyDescent="0.15">
      <c r="A60" s="67"/>
      <c r="B60" s="74"/>
      <c r="C60" s="75"/>
      <c r="D60" s="75"/>
      <c r="E60" s="76" t="s">
        <v>446</v>
      </c>
      <c r="F60" s="65"/>
      <c r="G60" s="68"/>
      <c r="H60" s="474"/>
      <c r="I60" s="474"/>
      <c r="L60" s="1"/>
    </row>
    <row r="61" spans="1:12" ht="19.5" customHeight="1" x14ac:dyDescent="0.15">
      <c r="A61" s="67"/>
      <c r="B61" s="74"/>
      <c r="C61" s="75"/>
      <c r="D61" s="75"/>
      <c r="E61" s="76" t="s">
        <v>447</v>
      </c>
      <c r="F61" s="65"/>
      <c r="G61" s="68"/>
      <c r="H61" s="474"/>
      <c r="I61" s="474"/>
      <c r="L61" s="1"/>
    </row>
    <row r="62" spans="1:12" ht="19.5" customHeight="1" x14ac:dyDescent="0.15">
      <c r="A62" s="67"/>
      <c r="B62" s="74"/>
      <c r="C62" s="75"/>
      <c r="D62" s="75"/>
      <c r="E62" s="76" t="s">
        <v>462</v>
      </c>
      <c r="F62" s="65"/>
      <c r="G62" s="68"/>
      <c r="H62" s="474"/>
      <c r="I62" s="475"/>
      <c r="L62" s="1"/>
    </row>
    <row r="63" spans="1:12" ht="19.5" customHeight="1" x14ac:dyDescent="0.15">
      <c r="A63" s="67"/>
      <c r="B63" s="74"/>
      <c r="C63" s="75"/>
      <c r="D63" s="75"/>
      <c r="E63" s="76" t="s">
        <v>463</v>
      </c>
      <c r="F63" s="65"/>
      <c r="G63" s="68"/>
      <c r="H63" s="474"/>
      <c r="I63" s="475"/>
      <c r="L63" s="1"/>
    </row>
    <row r="64" spans="1:12" ht="19.5" customHeight="1" x14ac:dyDescent="0.15">
      <c r="A64" s="67"/>
      <c r="B64" s="74"/>
      <c r="C64" s="75"/>
      <c r="D64" s="75"/>
      <c r="E64" s="76"/>
      <c r="F64" s="65"/>
      <c r="G64" s="68"/>
      <c r="H64" s="474"/>
      <c r="I64" s="474"/>
      <c r="L64" s="1"/>
    </row>
    <row r="65" spans="1:12" ht="19.5" customHeight="1" x14ac:dyDescent="0.15">
      <c r="A65" s="67"/>
      <c r="B65" s="74"/>
      <c r="C65" s="75" t="s">
        <v>88</v>
      </c>
      <c r="D65" s="75" t="s">
        <v>234</v>
      </c>
      <c r="E65" s="76" t="s">
        <v>448</v>
      </c>
      <c r="F65" s="65"/>
      <c r="G65" s="68"/>
      <c r="H65" s="474"/>
      <c r="I65" s="474"/>
      <c r="L65" s="1"/>
    </row>
    <row r="66" spans="1:12" ht="19.5" customHeight="1" thickBot="1" x14ac:dyDescent="0.2">
      <c r="A66" s="67"/>
      <c r="B66" s="81"/>
      <c r="C66" s="69"/>
      <c r="D66" s="69" t="s">
        <v>235</v>
      </c>
      <c r="E66" s="82" t="s">
        <v>449</v>
      </c>
      <c r="F66" s="65"/>
      <c r="G66" s="68"/>
      <c r="H66" s="474"/>
      <c r="I66" s="474"/>
      <c r="L66" s="1"/>
    </row>
    <row r="67" spans="1:12" ht="19.5" customHeight="1" thickTop="1" x14ac:dyDescent="0.15">
      <c r="A67" s="64"/>
      <c r="B67" s="71" t="s">
        <v>122</v>
      </c>
      <c r="C67" s="72" t="s">
        <v>232</v>
      </c>
      <c r="D67" s="83" t="s">
        <v>37</v>
      </c>
      <c r="E67" s="451" t="str">
        <f t="shared" ref="E67:E93" si="3">E40</f>
        <v>1_1_1 結婚支援センターに関する取組</v>
      </c>
      <c r="G67" s="3"/>
      <c r="L67" s="1"/>
    </row>
    <row r="68" spans="1:12" ht="19.5" customHeight="1" x14ac:dyDescent="0.15">
      <c r="A68" s="67"/>
      <c r="B68" s="74"/>
      <c r="C68" s="70"/>
      <c r="D68" s="70"/>
      <c r="E68" s="452" t="str">
        <f t="shared" si="3"/>
        <v>1_1_2 結婚支援ボランティア等に関する取組</v>
      </c>
      <c r="G68" s="3"/>
      <c r="L68" s="1"/>
    </row>
    <row r="69" spans="1:12" ht="19.5" customHeight="1" x14ac:dyDescent="0.15">
      <c r="A69" s="67"/>
      <c r="B69" s="74"/>
      <c r="C69" s="70"/>
      <c r="D69" s="70"/>
      <c r="E69" s="452" t="str">
        <f t="shared" si="3"/>
        <v>1_1_3 出会いの機会・場の提供に関する取組</v>
      </c>
      <c r="G69" s="3"/>
      <c r="L69" s="1"/>
    </row>
    <row r="70" spans="1:12" ht="19.5" customHeight="1" x14ac:dyDescent="0.15">
      <c r="A70" s="67"/>
      <c r="B70" s="453"/>
      <c r="C70" s="454"/>
      <c r="D70" s="454"/>
      <c r="E70" s="455" t="str">
        <f t="shared" si="3"/>
        <v>1_1_4 その他、ライフデザイン・結婚支援重点推進事業</v>
      </c>
      <c r="G70" s="3"/>
      <c r="L70" s="1"/>
    </row>
    <row r="71" spans="1:12" ht="19.5" customHeight="1" x14ac:dyDescent="0.15">
      <c r="A71" s="67"/>
      <c r="B71" s="453"/>
      <c r="C71" s="454"/>
      <c r="D71" s="454"/>
      <c r="E71" s="455">
        <f t="shared" si="3"/>
        <v>0</v>
      </c>
      <c r="G71" s="3"/>
      <c r="L71" s="1"/>
    </row>
    <row r="72" spans="1:12" ht="19.5" customHeight="1" x14ac:dyDescent="0.15">
      <c r="A72" s="67"/>
      <c r="B72" s="453"/>
      <c r="C72" s="454"/>
      <c r="D72" s="454"/>
      <c r="E72" s="456">
        <f t="shared" si="3"/>
        <v>0</v>
      </c>
      <c r="G72" s="3"/>
      <c r="L72" s="1"/>
    </row>
    <row r="73" spans="1:12" ht="19.5" customHeight="1" x14ac:dyDescent="0.15">
      <c r="A73" s="67"/>
      <c r="B73" s="457"/>
      <c r="C73" s="458"/>
      <c r="D73" s="458" t="s">
        <v>87</v>
      </c>
      <c r="E73" s="455" t="str">
        <f t="shared" si="3"/>
        <v>1_2_1 自治体間連携を伴うライフデザイン・結婚支援重点推進</v>
      </c>
      <c r="G73" s="3"/>
      <c r="L73" s="1"/>
    </row>
    <row r="74" spans="1:12" ht="19.5" customHeight="1" x14ac:dyDescent="0.15">
      <c r="A74" s="67"/>
      <c r="B74" s="453"/>
      <c r="C74" s="458"/>
      <c r="D74" s="458"/>
      <c r="E74" s="455" t="str">
        <f t="shared" si="3"/>
        <v>1_2_2 若い世代の描くライフデザイン支援</v>
      </c>
      <c r="G74" s="3"/>
      <c r="L74" s="1"/>
    </row>
    <row r="75" spans="1:12" ht="19.5" customHeight="1" x14ac:dyDescent="0.15">
      <c r="A75" s="67"/>
      <c r="B75" s="453"/>
      <c r="C75" s="458"/>
      <c r="D75" s="459"/>
      <c r="E75" s="455" t="str">
        <f t="shared" si="3"/>
        <v>1_2_3 結婚支援事業者との官民連携型結婚支援</v>
      </c>
      <c r="G75" s="3"/>
      <c r="L75" s="1"/>
    </row>
    <row r="76" spans="1:12" ht="19.5" customHeight="1" x14ac:dyDescent="0.15">
      <c r="A76" s="67"/>
      <c r="B76" s="453"/>
      <c r="C76" s="458"/>
      <c r="D76" s="458"/>
      <c r="E76" s="455" t="str">
        <f t="shared" si="3"/>
        <v>1_2_4 AIを始めとするマッチングシステムの高度化・地域連携</v>
      </c>
      <c r="G76" s="3"/>
      <c r="L76" s="1"/>
    </row>
    <row r="77" spans="1:12" ht="19.5" customHeight="1" x14ac:dyDescent="0.15">
      <c r="A77" s="67"/>
      <c r="B77" s="453"/>
      <c r="C77" s="458"/>
      <c r="D77" s="458"/>
      <c r="E77" s="455" t="str">
        <f t="shared" si="3"/>
        <v>1_2_5 地域の結婚支援ボランティア・事業者等を活用した伴走型結婚支援の充実</v>
      </c>
      <c r="G77" s="3"/>
      <c r="L77" s="1"/>
    </row>
    <row r="78" spans="1:12" ht="19.5" customHeight="1" x14ac:dyDescent="0.15">
      <c r="A78" s="67"/>
      <c r="B78" s="453"/>
      <c r="C78" s="454" t="s">
        <v>41</v>
      </c>
      <c r="D78" s="454" t="s">
        <v>41</v>
      </c>
      <c r="E78" s="456" t="str">
        <f t="shared" si="3"/>
        <v>2_1 結婚支援コンシェルジュ事業</v>
      </c>
      <c r="G78" s="3"/>
      <c r="L78" s="1"/>
    </row>
    <row r="79" spans="1:12" ht="19.5" customHeight="1" x14ac:dyDescent="0.15">
      <c r="A79" s="67"/>
      <c r="B79" s="453"/>
      <c r="C79" s="454" t="s">
        <v>450</v>
      </c>
      <c r="D79" s="454" t="s">
        <v>37</v>
      </c>
      <c r="E79" s="455" t="str">
        <f t="shared" si="3"/>
        <v>3_1 その他、結婚、妊娠・出産、子育てに温かい社会づくり・気運醸成事業</v>
      </c>
      <c r="G79" s="3"/>
      <c r="L79" s="1"/>
    </row>
    <row r="80" spans="1:12" ht="19.5" customHeight="1" x14ac:dyDescent="0.15">
      <c r="A80" s="67"/>
      <c r="B80" s="453"/>
      <c r="C80" s="454"/>
      <c r="D80" s="454"/>
      <c r="E80" s="455">
        <f t="shared" si="3"/>
        <v>0</v>
      </c>
      <c r="G80" s="3"/>
      <c r="L80" s="1"/>
    </row>
    <row r="81" spans="1:15" ht="19.5" customHeight="1" x14ac:dyDescent="0.15">
      <c r="A81" s="67"/>
      <c r="B81" s="453"/>
      <c r="C81" s="454"/>
      <c r="D81" s="454"/>
      <c r="E81" s="455">
        <f t="shared" si="3"/>
        <v>0</v>
      </c>
      <c r="G81" s="3"/>
      <c r="L81" s="1"/>
    </row>
    <row r="82" spans="1:15" ht="19.5" customHeight="1" x14ac:dyDescent="0.15">
      <c r="A82" s="67"/>
      <c r="B82" s="453"/>
      <c r="C82" s="454"/>
      <c r="D82" s="454"/>
      <c r="E82" s="455">
        <f t="shared" si="3"/>
        <v>0</v>
      </c>
      <c r="G82" s="3"/>
      <c r="L82" s="1"/>
    </row>
    <row r="83" spans="1:15" ht="19.350000000000001" customHeight="1" x14ac:dyDescent="0.15">
      <c r="A83" s="67"/>
      <c r="B83" s="453"/>
      <c r="C83" s="454"/>
      <c r="D83" s="454"/>
      <c r="E83" s="455">
        <f t="shared" si="3"/>
        <v>0</v>
      </c>
      <c r="G83" s="3"/>
      <c r="L83" s="1"/>
    </row>
    <row r="84" spans="1:15" ht="19.350000000000001" customHeight="1" x14ac:dyDescent="0.15">
      <c r="A84" s="67"/>
      <c r="B84" s="453"/>
      <c r="C84" s="454"/>
      <c r="D84" s="454"/>
      <c r="E84" s="455">
        <f t="shared" si="3"/>
        <v>0</v>
      </c>
      <c r="G84" s="3"/>
      <c r="L84" s="1"/>
    </row>
    <row r="85" spans="1:15" ht="19.350000000000001" customHeight="1" x14ac:dyDescent="0.15">
      <c r="A85" s="67"/>
      <c r="B85" s="453"/>
      <c r="C85" s="454"/>
      <c r="D85" s="454"/>
      <c r="E85" s="455">
        <f t="shared" si="3"/>
        <v>0</v>
      </c>
      <c r="G85" s="3"/>
      <c r="L85" s="1"/>
    </row>
    <row r="86" spans="1:15" ht="19.350000000000001" customHeight="1" x14ac:dyDescent="0.15">
      <c r="A86" s="67"/>
      <c r="B86" s="453"/>
      <c r="C86" s="458"/>
      <c r="D86" s="458" t="s">
        <v>89</v>
      </c>
      <c r="E86" s="455" t="str">
        <f t="shared" si="3"/>
        <v>3_2_1 自治体間連携を伴う結婚、妊娠・出産、子育てに温かい社会づくり・気運醸成</v>
      </c>
      <c r="G86" s="3"/>
      <c r="L86" s="1"/>
    </row>
    <row r="87" spans="1:15" ht="19.350000000000001" customHeight="1" x14ac:dyDescent="0.15">
      <c r="A87" s="67"/>
      <c r="B87" s="453"/>
      <c r="C87" s="458"/>
      <c r="D87" s="458"/>
      <c r="E87" s="455" t="str">
        <f t="shared" si="3"/>
        <v>3_2_2 地域全体で結婚・子育てを応援する気運醸成</v>
      </c>
      <c r="G87" s="3"/>
      <c r="L87" s="1"/>
    </row>
    <row r="88" spans="1:15" ht="19.350000000000001" customHeight="1" x14ac:dyDescent="0.15">
      <c r="A88" s="67"/>
      <c r="B88" s="453"/>
      <c r="C88" s="458"/>
      <c r="D88" s="458"/>
      <c r="E88" s="455" t="str">
        <f t="shared" si="3"/>
        <v>3_2_3 育児休業取得と家事・育児分担の促進</v>
      </c>
      <c r="G88" s="3"/>
      <c r="L88" s="1"/>
    </row>
    <row r="89" spans="1:15" ht="19.350000000000001" customHeight="1" x14ac:dyDescent="0.15">
      <c r="A89" s="67"/>
      <c r="B89" s="453"/>
      <c r="C89" s="458"/>
      <c r="D89" s="458"/>
      <c r="E89" s="455" t="str">
        <f t="shared" si="3"/>
        <v>3_2_4 子育てと仕事の両立と多様な働き方の促進</v>
      </c>
      <c r="G89" s="3"/>
      <c r="L89" s="1"/>
    </row>
    <row r="90" spans="1:15" ht="19.350000000000001" customHeight="1" x14ac:dyDescent="0.15">
      <c r="A90" s="67"/>
      <c r="B90" s="453"/>
      <c r="C90" s="458"/>
      <c r="D90" s="458"/>
      <c r="E90" s="455" t="str">
        <f t="shared" si="3"/>
        <v>3_2_5 ICT活用、官民連携等による結婚支援等の更なる推進のための調査研究</v>
      </c>
      <c r="G90" s="3"/>
      <c r="L90" s="1"/>
    </row>
    <row r="91" spans="1:15" ht="19.350000000000001" customHeight="1" x14ac:dyDescent="0.15">
      <c r="A91" s="67"/>
      <c r="B91" s="453"/>
      <c r="C91" s="458"/>
      <c r="D91" s="458"/>
      <c r="E91" s="455">
        <f t="shared" si="3"/>
        <v>0</v>
      </c>
      <c r="G91" s="3"/>
      <c r="L91" s="1"/>
    </row>
    <row r="92" spans="1:15" ht="19.350000000000001" customHeight="1" x14ac:dyDescent="0.15">
      <c r="A92" s="67"/>
      <c r="B92" s="453"/>
      <c r="C92" s="454" t="s">
        <v>88</v>
      </c>
      <c r="D92" s="458" t="s">
        <v>241</v>
      </c>
      <c r="E92" s="456" t="str">
        <f t="shared" si="3"/>
        <v>4_1 結婚新生活支援事業（一般コース）</v>
      </c>
      <c r="G92" s="3"/>
      <c r="L92" s="1"/>
    </row>
    <row r="93" spans="1:15" ht="19.350000000000001" customHeight="1" thickBot="1" x14ac:dyDescent="0.2">
      <c r="A93" s="67"/>
      <c r="B93" s="460"/>
      <c r="C93" s="461"/>
      <c r="D93" s="462" t="s">
        <v>235</v>
      </c>
      <c r="E93" s="463" t="str">
        <f t="shared" si="3"/>
        <v>4_2 結婚新生活支援事業（都道府県主導型市町村連携コース）</v>
      </c>
      <c r="G93" s="3"/>
      <c r="L93" s="1"/>
    </row>
    <row r="94" spans="1:15" ht="19.5" customHeight="1" thickTop="1" x14ac:dyDescent="0.15">
      <c r="F94" s="39"/>
      <c r="G94" s="56"/>
      <c r="L94" s="3" t="s">
        <v>80</v>
      </c>
    </row>
    <row r="95" spans="1:15" ht="12" customHeight="1" x14ac:dyDescent="0.15"/>
    <row r="96" spans="1:15" x14ac:dyDescent="0.15">
      <c r="A96" s="549" t="s">
        <v>90</v>
      </c>
      <c r="B96" s="550"/>
      <c r="C96" s="550"/>
      <c r="D96" s="550"/>
      <c r="E96" s="550"/>
      <c r="F96" s="551"/>
      <c r="G96" s="16"/>
      <c r="H96" s="504" t="s">
        <v>91</v>
      </c>
      <c r="L96" s="1"/>
      <c r="O96" s="3"/>
    </row>
    <row r="97" spans="1:15" ht="14.45" customHeight="1" x14ac:dyDescent="0.15">
      <c r="A97" s="119" t="s">
        <v>86</v>
      </c>
      <c r="B97" s="2" t="s">
        <v>129</v>
      </c>
      <c r="C97" s="112" t="s">
        <v>114</v>
      </c>
      <c r="D97" s="38" t="s">
        <v>117</v>
      </c>
      <c r="E97" s="2" t="s">
        <v>38</v>
      </c>
      <c r="F97" s="14" t="s">
        <v>46</v>
      </c>
      <c r="G97" s="16"/>
      <c r="H97" s="63" t="s">
        <v>316</v>
      </c>
      <c r="L97" s="1"/>
      <c r="O97" s="3"/>
    </row>
    <row r="98" spans="1:15" x14ac:dyDescent="0.15">
      <c r="A98" s="119" t="s">
        <v>323</v>
      </c>
      <c r="B98" s="2" t="s">
        <v>130</v>
      </c>
      <c r="C98" s="112" t="s">
        <v>115</v>
      </c>
      <c r="D98" s="38" t="s">
        <v>118</v>
      </c>
      <c r="E98" s="2" t="s">
        <v>39</v>
      </c>
      <c r="F98" s="14" t="s">
        <v>17</v>
      </c>
      <c r="G98" s="16"/>
      <c r="H98" s="127" t="s">
        <v>34</v>
      </c>
      <c r="L98" s="1"/>
      <c r="O98" s="3"/>
    </row>
    <row r="99" spans="1:15" x14ac:dyDescent="0.15">
      <c r="A99" s="119" t="s">
        <v>324</v>
      </c>
      <c r="B99" s="2" t="s">
        <v>131</v>
      </c>
      <c r="C99" s="113"/>
      <c r="D99" s="38" t="s">
        <v>119</v>
      </c>
      <c r="E99" s="2" t="s">
        <v>30</v>
      </c>
      <c r="F99" s="14" t="s">
        <v>92</v>
      </c>
      <c r="G99" s="16"/>
      <c r="H99" s="127" t="s">
        <v>93</v>
      </c>
      <c r="L99" s="1"/>
      <c r="O99" s="3"/>
    </row>
    <row r="100" spans="1:15" x14ac:dyDescent="0.15">
      <c r="A100" s="1"/>
      <c r="B100" s="2" t="s">
        <v>132</v>
      </c>
      <c r="C100" s="114"/>
      <c r="D100" s="38" t="s">
        <v>203</v>
      </c>
      <c r="E100" s="2" t="s">
        <v>94</v>
      </c>
      <c r="F100" s="14" t="s">
        <v>14</v>
      </c>
      <c r="G100" s="16"/>
      <c r="H100" s="127"/>
      <c r="L100" s="1"/>
      <c r="O100" s="3"/>
    </row>
    <row r="101" spans="1:15" ht="14.1" customHeight="1" x14ac:dyDescent="0.15">
      <c r="A101" s="70" t="s">
        <v>429</v>
      </c>
      <c r="B101" s="2" t="s">
        <v>133</v>
      </c>
      <c r="C101" s="113"/>
      <c r="D101" s="38" t="s">
        <v>204</v>
      </c>
      <c r="E101" s="2" t="s">
        <v>95</v>
      </c>
      <c r="F101" s="14" t="s">
        <v>18</v>
      </c>
      <c r="G101" s="16"/>
      <c r="H101" s="127" t="s">
        <v>485</v>
      </c>
      <c r="L101" s="1"/>
      <c r="O101" s="3"/>
    </row>
    <row r="102" spans="1:15" x14ac:dyDescent="0.15">
      <c r="A102" s="70" t="s">
        <v>430</v>
      </c>
      <c r="B102" s="2" t="s">
        <v>134</v>
      </c>
      <c r="C102" s="113"/>
      <c r="D102" s="38" t="s">
        <v>205</v>
      </c>
      <c r="E102" s="2" t="s">
        <v>96</v>
      </c>
      <c r="F102" s="14" t="s">
        <v>21</v>
      </c>
      <c r="G102" s="16"/>
      <c r="H102" s="506" t="s">
        <v>487</v>
      </c>
      <c r="L102" s="1"/>
      <c r="O102" s="3"/>
    </row>
    <row r="103" spans="1:15" x14ac:dyDescent="0.15">
      <c r="A103" s="1"/>
      <c r="B103" s="2" t="s">
        <v>135</v>
      </c>
      <c r="C103" s="113"/>
      <c r="D103" s="38" t="s">
        <v>206</v>
      </c>
      <c r="E103" s="2" t="s">
        <v>42</v>
      </c>
      <c r="F103" s="14" t="s">
        <v>76</v>
      </c>
      <c r="G103" s="16"/>
      <c r="H103" s="506" t="s">
        <v>488</v>
      </c>
      <c r="L103" s="1"/>
      <c r="O103" s="3"/>
    </row>
    <row r="104" spans="1:15" x14ac:dyDescent="0.15">
      <c r="A104" s="1"/>
      <c r="B104" s="2" t="s">
        <v>136</v>
      </c>
      <c r="C104" s="113"/>
      <c r="D104" s="38" t="s">
        <v>207</v>
      </c>
      <c r="E104" s="2" t="s">
        <v>97</v>
      </c>
      <c r="F104" s="14" t="s">
        <v>77</v>
      </c>
      <c r="G104" s="16"/>
      <c r="H104" s="506" t="s">
        <v>93</v>
      </c>
      <c r="L104" s="1"/>
      <c r="O104" s="3"/>
    </row>
    <row r="105" spans="1:15" x14ac:dyDescent="0.15">
      <c r="A105" s="1"/>
      <c r="B105" s="2" t="s">
        <v>137</v>
      </c>
      <c r="C105" s="113"/>
      <c r="D105" s="38" t="s">
        <v>208</v>
      </c>
      <c r="E105" s="2" t="s">
        <v>98</v>
      </c>
      <c r="F105" s="14" t="s">
        <v>48</v>
      </c>
      <c r="G105" s="16"/>
      <c r="H105" s="505"/>
      <c r="L105" s="1"/>
      <c r="O105" s="3"/>
    </row>
    <row r="106" spans="1:15" x14ac:dyDescent="0.15">
      <c r="A106" s="1"/>
      <c r="B106" s="2" t="s">
        <v>138</v>
      </c>
      <c r="C106" s="113"/>
      <c r="D106" s="38" t="s">
        <v>209</v>
      </c>
      <c r="E106" s="2" t="s">
        <v>99</v>
      </c>
      <c r="F106" s="14" t="s">
        <v>16</v>
      </c>
      <c r="G106" s="15"/>
      <c r="H106" s="503"/>
      <c r="L106" s="1"/>
      <c r="O106" s="3"/>
    </row>
    <row r="107" spans="1:15" x14ac:dyDescent="0.15">
      <c r="A107" s="1"/>
      <c r="B107" s="2" t="s">
        <v>139</v>
      </c>
      <c r="C107" s="113"/>
      <c r="D107" s="38" t="s">
        <v>210</v>
      </c>
      <c r="E107" s="2" t="s">
        <v>100</v>
      </c>
      <c r="F107" s="14" t="s">
        <v>19</v>
      </c>
      <c r="G107" s="15"/>
      <c r="H107" s="503"/>
      <c r="L107" s="1"/>
      <c r="O107" s="3"/>
    </row>
    <row r="108" spans="1:15" x14ac:dyDescent="0.15">
      <c r="A108" s="1"/>
      <c r="B108" s="2" t="s">
        <v>140</v>
      </c>
      <c r="C108" s="113"/>
      <c r="D108" s="38" t="s">
        <v>211</v>
      </c>
      <c r="E108" s="2" t="s">
        <v>101</v>
      </c>
      <c r="F108" s="14"/>
      <c r="G108" s="15"/>
      <c r="H108" s="503"/>
      <c r="L108" s="1"/>
      <c r="O108" s="3"/>
    </row>
    <row r="109" spans="1:15" x14ac:dyDescent="0.15">
      <c r="A109" s="1"/>
      <c r="B109" s="2" t="s">
        <v>141</v>
      </c>
      <c r="C109" s="113"/>
      <c r="D109" s="38" t="s">
        <v>212</v>
      </c>
      <c r="E109" s="2" t="s">
        <v>43</v>
      </c>
      <c r="F109" s="14" t="s">
        <v>317</v>
      </c>
      <c r="G109" s="15"/>
      <c r="H109" s="503"/>
      <c r="L109" s="1"/>
      <c r="O109" s="3"/>
    </row>
    <row r="110" spans="1:15" x14ac:dyDescent="0.15">
      <c r="A110" s="1"/>
      <c r="B110" s="2" t="s">
        <v>142</v>
      </c>
      <c r="C110" s="113"/>
      <c r="D110" s="38" t="s">
        <v>213</v>
      </c>
      <c r="E110" s="2" t="s">
        <v>102</v>
      </c>
      <c r="F110" s="14" t="s">
        <v>318</v>
      </c>
      <c r="G110" s="15"/>
      <c r="H110" s="56"/>
      <c r="L110" s="1"/>
      <c r="O110" s="3"/>
    </row>
    <row r="111" spans="1:15" x14ac:dyDescent="0.15">
      <c r="A111" s="1"/>
      <c r="B111" s="2" t="s">
        <v>143</v>
      </c>
      <c r="C111" s="113"/>
      <c r="D111" s="38" t="s">
        <v>214</v>
      </c>
      <c r="E111" s="2" t="s">
        <v>103</v>
      </c>
      <c r="F111" s="2"/>
      <c r="G111" s="15"/>
      <c r="H111" s="503"/>
      <c r="L111" s="1"/>
      <c r="O111" s="3"/>
    </row>
    <row r="112" spans="1:15" x14ac:dyDescent="0.15">
      <c r="A112" s="1"/>
      <c r="B112" s="2" t="s">
        <v>144</v>
      </c>
      <c r="C112" s="113"/>
      <c r="D112" s="38" t="s">
        <v>215</v>
      </c>
      <c r="E112" s="2" t="s">
        <v>104</v>
      </c>
      <c r="F112" s="2"/>
      <c r="G112" s="15"/>
      <c r="H112" s="503"/>
      <c r="L112" s="1"/>
      <c r="O112" s="3"/>
    </row>
    <row r="113" spans="1:15" x14ac:dyDescent="0.15">
      <c r="A113" s="1"/>
      <c r="B113" s="2" t="s">
        <v>145</v>
      </c>
      <c r="C113" s="113"/>
      <c r="D113" s="38" t="s">
        <v>216</v>
      </c>
      <c r="E113" s="2" t="s">
        <v>105</v>
      </c>
      <c r="F113" s="14" t="s">
        <v>486</v>
      </c>
      <c r="G113" s="15"/>
      <c r="H113" s="503"/>
      <c r="L113" s="1"/>
      <c r="O113" s="3"/>
    </row>
    <row r="114" spans="1:15" x14ac:dyDescent="0.15">
      <c r="A114" s="1"/>
      <c r="B114" s="2" t="s">
        <v>146</v>
      </c>
      <c r="C114" s="113"/>
      <c r="D114" s="38" t="s">
        <v>217</v>
      </c>
      <c r="E114" s="7"/>
      <c r="F114" s="14" t="s">
        <v>458</v>
      </c>
      <c r="G114" s="15"/>
      <c r="H114" s="503"/>
      <c r="L114" s="1"/>
      <c r="O114" s="3"/>
    </row>
    <row r="115" spans="1:15" x14ac:dyDescent="0.15">
      <c r="A115" s="1"/>
      <c r="B115" s="2" t="s">
        <v>147</v>
      </c>
      <c r="C115" s="113"/>
      <c r="D115" s="38" t="s">
        <v>218</v>
      </c>
      <c r="E115" s="7"/>
      <c r="F115" s="14" t="s">
        <v>459</v>
      </c>
      <c r="G115" s="15"/>
      <c r="H115" s="56"/>
      <c r="L115" s="1"/>
      <c r="O115" s="3"/>
    </row>
    <row r="116" spans="1:15" x14ac:dyDescent="0.15">
      <c r="A116" s="1"/>
      <c r="B116" s="2" t="s">
        <v>148</v>
      </c>
      <c r="C116" s="113"/>
      <c r="D116" s="38"/>
      <c r="E116" s="7"/>
      <c r="F116" s="15"/>
      <c r="G116" s="15"/>
      <c r="H116" s="503"/>
      <c r="L116" s="1"/>
      <c r="O116" s="3"/>
    </row>
    <row r="117" spans="1:15" x14ac:dyDescent="0.15">
      <c r="A117" s="1"/>
      <c r="B117" s="2" t="s">
        <v>149</v>
      </c>
      <c r="C117" s="113"/>
      <c r="D117" s="38"/>
      <c r="E117" s="7"/>
      <c r="F117" s="15"/>
      <c r="G117" s="15"/>
      <c r="H117" s="503"/>
      <c r="L117" s="1"/>
      <c r="O117" s="3"/>
    </row>
    <row r="118" spans="1:15" x14ac:dyDescent="0.15">
      <c r="A118" s="1"/>
      <c r="B118" s="2" t="s">
        <v>150</v>
      </c>
      <c r="C118" s="115"/>
      <c r="D118" s="7"/>
      <c r="E118" s="15"/>
      <c r="F118" s="15"/>
      <c r="H118" s="503"/>
      <c r="L118" s="1"/>
      <c r="N118" s="3"/>
    </row>
    <row r="119" spans="1:15" x14ac:dyDescent="0.15">
      <c r="A119" s="1"/>
      <c r="B119" s="2" t="s">
        <v>151</v>
      </c>
      <c r="C119" s="115"/>
      <c r="D119" s="7"/>
      <c r="E119" s="15"/>
      <c r="F119" s="15"/>
      <c r="H119" s="503"/>
      <c r="L119" s="1"/>
      <c r="N119" s="3"/>
    </row>
    <row r="120" spans="1:15" x14ac:dyDescent="0.15">
      <c r="A120" s="1"/>
      <c r="B120" s="2" t="s">
        <v>152</v>
      </c>
      <c r="C120" s="115"/>
      <c r="D120" s="7"/>
      <c r="E120" s="15"/>
      <c r="F120" s="15"/>
      <c r="H120" s="503"/>
      <c r="L120" s="1"/>
      <c r="N120" s="3"/>
    </row>
    <row r="121" spans="1:15" x14ac:dyDescent="0.15">
      <c r="A121" s="1"/>
      <c r="B121" s="2" t="s">
        <v>153</v>
      </c>
      <c r="C121" s="115"/>
      <c r="D121" s="7"/>
      <c r="E121" s="15"/>
      <c r="F121" s="15"/>
      <c r="H121" s="503"/>
      <c r="L121" s="1"/>
      <c r="N121" s="3"/>
    </row>
    <row r="122" spans="1:15" x14ac:dyDescent="0.15">
      <c r="A122" s="1"/>
      <c r="B122" s="2" t="s">
        <v>154</v>
      </c>
      <c r="C122" s="115"/>
      <c r="D122" s="7"/>
      <c r="E122" s="15"/>
      <c r="F122" s="15"/>
      <c r="H122" s="503"/>
      <c r="L122" s="1"/>
      <c r="N122" s="3"/>
    </row>
    <row r="123" spans="1:15" x14ac:dyDescent="0.15">
      <c r="A123" s="1"/>
      <c r="B123" s="2" t="s">
        <v>155</v>
      </c>
      <c r="C123" s="115"/>
      <c r="D123" s="7"/>
      <c r="E123" s="15"/>
      <c r="F123" s="15"/>
      <c r="H123" s="503"/>
      <c r="L123" s="1"/>
      <c r="N123" s="3"/>
    </row>
    <row r="124" spans="1:15" x14ac:dyDescent="0.15">
      <c r="A124" s="1"/>
      <c r="B124" s="2" t="s">
        <v>156</v>
      </c>
      <c r="C124" s="115"/>
      <c r="D124" s="7"/>
      <c r="E124" s="15"/>
      <c r="F124" s="15"/>
      <c r="H124" s="503"/>
      <c r="L124" s="1"/>
      <c r="N124" s="3"/>
    </row>
    <row r="125" spans="1:15" x14ac:dyDescent="0.15">
      <c r="A125" s="1"/>
      <c r="B125" s="2" t="s">
        <v>157</v>
      </c>
      <c r="C125" s="115"/>
      <c r="D125" s="7"/>
      <c r="E125" s="15"/>
      <c r="F125" s="15"/>
      <c r="H125" s="503"/>
      <c r="L125" s="1"/>
      <c r="N125" s="3"/>
    </row>
    <row r="126" spans="1:15" x14ac:dyDescent="0.15">
      <c r="A126" s="1"/>
      <c r="B126" s="2" t="s">
        <v>158</v>
      </c>
      <c r="C126" s="115"/>
      <c r="D126" s="7"/>
      <c r="E126" s="15"/>
      <c r="F126" s="15"/>
      <c r="H126" s="503"/>
      <c r="L126" s="1"/>
      <c r="N126" s="3"/>
    </row>
    <row r="127" spans="1:15" x14ac:dyDescent="0.15">
      <c r="A127" s="1"/>
      <c r="B127" s="2" t="s">
        <v>159</v>
      </c>
      <c r="C127" s="115"/>
      <c r="D127" s="7"/>
      <c r="E127" s="15"/>
      <c r="F127" s="15"/>
      <c r="H127" s="503"/>
      <c r="L127" s="1"/>
      <c r="N127" s="3"/>
    </row>
    <row r="128" spans="1:15" x14ac:dyDescent="0.15">
      <c r="A128" s="1"/>
      <c r="B128" s="2" t="s">
        <v>160</v>
      </c>
      <c r="C128" s="115"/>
      <c r="D128" s="7"/>
      <c r="E128" s="15"/>
      <c r="F128" s="15"/>
      <c r="H128" s="503"/>
      <c r="L128" s="1"/>
      <c r="N128" s="3"/>
    </row>
    <row r="129" spans="1:14" x14ac:dyDescent="0.15">
      <c r="A129" s="1"/>
      <c r="B129" s="2" t="s">
        <v>161</v>
      </c>
      <c r="C129" s="115"/>
      <c r="D129" s="7"/>
      <c r="E129" s="15"/>
      <c r="F129" s="15"/>
      <c r="H129" s="503"/>
      <c r="L129" s="1"/>
      <c r="N129" s="3"/>
    </row>
    <row r="130" spans="1:14" x14ac:dyDescent="0.15">
      <c r="A130" s="1"/>
      <c r="B130" s="2" t="s">
        <v>162</v>
      </c>
      <c r="C130" s="115"/>
      <c r="D130" s="7"/>
      <c r="E130" s="15"/>
      <c r="F130" s="15"/>
      <c r="H130" s="56"/>
      <c r="L130" s="1"/>
      <c r="N130" s="3"/>
    </row>
    <row r="131" spans="1:14" x14ac:dyDescent="0.15">
      <c r="A131" s="1"/>
      <c r="B131" s="2" t="s">
        <v>163</v>
      </c>
      <c r="C131" s="115"/>
      <c r="D131" s="7"/>
      <c r="E131" s="15"/>
      <c r="F131" s="15"/>
      <c r="H131" s="503"/>
      <c r="L131" s="1"/>
      <c r="N131" s="3"/>
    </row>
    <row r="132" spans="1:14" x14ac:dyDescent="0.15">
      <c r="A132" s="1"/>
      <c r="B132" s="2" t="s">
        <v>164</v>
      </c>
      <c r="C132" s="115"/>
      <c r="D132" s="7"/>
      <c r="E132" s="15"/>
      <c r="F132" s="15"/>
      <c r="H132" s="503"/>
      <c r="L132" s="1"/>
      <c r="N132" s="3"/>
    </row>
    <row r="133" spans="1:14" x14ac:dyDescent="0.15">
      <c r="A133" s="1"/>
      <c r="B133" s="2" t="s">
        <v>165</v>
      </c>
      <c r="C133" s="115"/>
      <c r="D133" s="7"/>
      <c r="E133" s="15"/>
      <c r="F133" s="15"/>
      <c r="H133" s="503"/>
      <c r="L133" s="1"/>
      <c r="N133" s="3"/>
    </row>
    <row r="134" spans="1:14" x14ac:dyDescent="0.15">
      <c r="A134" s="1"/>
      <c r="B134" s="2" t="s">
        <v>166</v>
      </c>
      <c r="C134" s="115"/>
      <c r="D134" s="7"/>
      <c r="E134" s="15"/>
      <c r="F134" s="15"/>
      <c r="H134" s="503"/>
      <c r="L134" s="1"/>
      <c r="N134" s="3"/>
    </row>
    <row r="135" spans="1:14" x14ac:dyDescent="0.15">
      <c r="A135" s="1"/>
      <c r="B135" s="2" t="s">
        <v>167</v>
      </c>
      <c r="C135" s="115"/>
      <c r="D135" s="7"/>
      <c r="E135" s="15"/>
      <c r="F135" s="15"/>
      <c r="L135" s="1"/>
      <c r="N135" s="3"/>
    </row>
    <row r="136" spans="1:14" x14ac:dyDescent="0.15">
      <c r="A136" s="1"/>
      <c r="B136" s="2" t="s">
        <v>168</v>
      </c>
      <c r="C136" s="115"/>
      <c r="D136" s="7"/>
      <c r="E136" s="15"/>
      <c r="F136" s="15"/>
      <c r="L136" s="1"/>
      <c r="N136" s="3"/>
    </row>
    <row r="137" spans="1:14" x14ac:dyDescent="0.15">
      <c r="A137" s="1"/>
      <c r="B137" s="2" t="s">
        <v>169</v>
      </c>
      <c r="C137" s="115"/>
      <c r="D137" s="7"/>
      <c r="E137" s="15"/>
      <c r="F137" s="15"/>
      <c r="L137" s="1"/>
      <c r="N137" s="3"/>
    </row>
    <row r="138" spans="1:14" x14ac:dyDescent="0.15">
      <c r="A138" s="1"/>
      <c r="B138" s="2" t="s">
        <v>170</v>
      </c>
      <c r="C138" s="115"/>
      <c r="D138" s="7"/>
      <c r="E138" s="15"/>
      <c r="F138" s="15"/>
      <c r="L138" s="1"/>
      <c r="N138" s="3"/>
    </row>
    <row r="139" spans="1:14" x14ac:dyDescent="0.15">
      <c r="A139" s="1"/>
      <c r="B139" s="2" t="s">
        <v>171</v>
      </c>
      <c r="C139" s="115"/>
      <c r="D139" s="7"/>
      <c r="E139" s="15"/>
      <c r="F139" s="15"/>
      <c r="L139" s="1"/>
      <c r="N139" s="3"/>
    </row>
    <row r="140" spans="1:14" x14ac:dyDescent="0.15">
      <c r="A140" s="1"/>
      <c r="B140" s="2" t="s">
        <v>172</v>
      </c>
      <c r="C140" s="115"/>
      <c r="D140" s="7"/>
      <c r="E140" s="15"/>
      <c r="F140" s="15"/>
      <c r="L140" s="1"/>
      <c r="N140" s="3"/>
    </row>
    <row r="141" spans="1:14" x14ac:dyDescent="0.15">
      <c r="A141" s="1"/>
      <c r="B141" s="2" t="s">
        <v>173</v>
      </c>
      <c r="C141" s="115"/>
      <c r="D141" s="7"/>
      <c r="E141" s="15"/>
      <c r="F141" s="15"/>
      <c r="L141" s="1"/>
      <c r="N141" s="3"/>
    </row>
    <row r="142" spans="1:14" x14ac:dyDescent="0.15">
      <c r="A142" s="1"/>
      <c r="B142" s="2" t="s">
        <v>174</v>
      </c>
      <c r="C142" s="115"/>
      <c r="D142" s="7"/>
      <c r="E142" s="15"/>
      <c r="F142" s="15"/>
      <c r="L142" s="1"/>
      <c r="N142" s="3"/>
    </row>
    <row r="143" spans="1:14" x14ac:dyDescent="0.15">
      <c r="A143" s="1"/>
      <c r="B143" s="2" t="s">
        <v>175</v>
      </c>
      <c r="C143" s="115"/>
      <c r="D143" s="7"/>
      <c r="E143" s="15"/>
      <c r="F143" s="15"/>
      <c r="L143" s="1"/>
      <c r="N143" s="3"/>
    </row>
    <row r="144" spans="1:14" x14ac:dyDescent="0.15">
      <c r="A144" s="1"/>
      <c r="B144" s="1"/>
      <c r="C144" s="115"/>
      <c r="D144" s="7"/>
      <c r="E144" s="15"/>
      <c r="F144" s="15"/>
      <c r="L144" s="1"/>
      <c r="N144" s="3"/>
    </row>
    <row r="145" spans="1:14" x14ac:dyDescent="0.15">
      <c r="A145" s="1"/>
      <c r="B145" s="4"/>
      <c r="C145" s="7"/>
      <c r="D145" s="109"/>
      <c r="E145" s="15"/>
      <c r="F145" s="17" t="s">
        <v>106</v>
      </c>
      <c r="G145" s="17" t="s">
        <v>107</v>
      </c>
      <c r="H145" s="17" t="s">
        <v>108</v>
      </c>
      <c r="I145" s="17" t="s">
        <v>109</v>
      </c>
      <c r="J145" s="17" t="s">
        <v>110</v>
      </c>
      <c r="K145" s="17" t="s">
        <v>111</v>
      </c>
      <c r="L145" s="17" t="s">
        <v>112</v>
      </c>
      <c r="M145" s="17" t="s">
        <v>113</v>
      </c>
    </row>
    <row r="146" spans="1:14" ht="122.1" customHeight="1" x14ac:dyDescent="0.15">
      <c r="A146" s="1"/>
      <c r="B146" s="108"/>
      <c r="C146" s="552" t="s">
        <v>297</v>
      </c>
      <c r="D146" s="553"/>
      <c r="E146" s="554"/>
      <c r="F146" s="501" t="s">
        <v>478</v>
      </c>
      <c r="G146" s="501" t="s">
        <v>479</v>
      </c>
      <c r="H146" s="501" t="s">
        <v>480</v>
      </c>
      <c r="I146" s="502" t="s">
        <v>481</v>
      </c>
      <c r="J146" s="501" t="s">
        <v>482</v>
      </c>
      <c r="K146" s="501" t="s">
        <v>483</v>
      </c>
      <c r="L146" s="116"/>
      <c r="M146" s="116"/>
    </row>
    <row r="147" spans="1:14" ht="82.35" customHeight="1" x14ac:dyDescent="0.15">
      <c r="A147" s="1"/>
      <c r="B147" s="108"/>
      <c r="C147" s="117" t="s">
        <v>296</v>
      </c>
      <c r="D147" s="118" t="s">
        <v>87</v>
      </c>
      <c r="E147" s="76" t="s">
        <v>442</v>
      </c>
      <c r="F147" s="116" t="s">
        <v>464</v>
      </c>
      <c r="G147" s="116" t="s">
        <v>465</v>
      </c>
      <c r="H147" s="116" t="s">
        <v>466</v>
      </c>
      <c r="I147" s="499"/>
      <c r="J147" s="116"/>
      <c r="K147" s="116"/>
      <c r="L147" s="116"/>
      <c r="M147" s="116"/>
    </row>
    <row r="148" spans="1:14" ht="95.1" customHeight="1" x14ac:dyDescent="0.15">
      <c r="A148" s="1"/>
      <c r="B148" s="108"/>
      <c r="C148" s="119"/>
      <c r="D148" s="118"/>
      <c r="E148" s="76" t="s">
        <v>236</v>
      </c>
      <c r="F148" s="116" t="s">
        <v>467</v>
      </c>
      <c r="G148" s="116"/>
      <c r="H148" s="116"/>
      <c r="I148" s="500"/>
      <c r="J148" s="116"/>
      <c r="K148" s="116"/>
      <c r="L148" s="116"/>
      <c r="M148" s="116"/>
    </row>
    <row r="149" spans="1:14" ht="82.35" customHeight="1" x14ac:dyDescent="0.15">
      <c r="A149" s="1"/>
      <c r="B149" s="108"/>
      <c r="C149" s="119"/>
      <c r="D149" s="118"/>
      <c r="E149" s="76" t="s">
        <v>237</v>
      </c>
      <c r="F149" s="116" t="s">
        <v>468</v>
      </c>
      <c r="G149" s="116" t="s">
        <v>469</v>
      </c>
      <c r="H149" s="116"/>
      <c r="I149" s="500"/>
      <c r="J149" s="116"/>
      <c r="K149" s="116"/>
      <c r="L149" s="116"/>
      <c r="M149" s="116"/>
    </row>
    <row r="150" spans="1:14" ht="82.35" customHeight="1" x14ac:dyDescent="0.15">
      <c r="A150" s="1"/>
      <c r="B150" s="108"/>
      <c r="C150" s="119"/>
      <c r="D150" s="118"/>
      <c r="E150" s="76" t="s">
        <v>238</v>
      </c>
      <c r="F150" s="116" t="s">
        <v>470</v>
      </c>
      <c r="G150" s="116"/>
      <c r="H150" s="116"/>
      <c r="I150" s="500"/>
      <c r="J150" s="116"/>
      <c r="K150" s="116"/>
      <c r="L150" s="116"/>
      <c r="M150" s="116"/>
    </row>
    <row r="151" spans="1:14" ht="82.35" customHeight="1" x14ac:dyDescent="0.15">
      <c r="A151" s="1"/>
      <c r="B151" s="108"/>
      <c r="C151" s="119"/>
      <c r="D151" s="118"/>
      <c r="E151" s="76" t="s">
        <v>239</v>
      </c>
      <c r="F151" s="116" t="s">
        <v>471</v>
      </c>
      <c r="G151" s="116"/>
      <c r="H151" s="116"/>
      <c r="I151" s="500"/>
      <c r="J151" s="116"/>
      <c r="K151" s="116"/>
      <c r="L151" s="116"/>
      <c r="M151" s="116"/>
    </row>
    <row r="152" spans="1:14" ht="134.44999999999999" customHeight="1" x14ac:dyDescent="0.15">
      <c r="A152" s="1"/>
      <c r="B152" s="108"/>
      <c r="C152" s="117" t="s">
        <v>41</v>
      </c>
      <c r="D152" s="118" t="s">
        <v>41</v>
      </c>
      <c r="E152" s="76" t="s">
        <v>240</v>
      </c>
      <c r="F152" s="116" t="s">
        <v>472</v>
      </c>
      <c r="G152" s="116"/>
      <c r="H152" s="116"/>
      <c r="I152" s="500"/>
      <c r="J152" s="116"/>
      <c r="K152" s="116"/>
      <c r="L152" s="116"/>
      <c r="M152" s="116"/>
    </row>
    <row r="153" spans="1:14" ht="82.35" customHeight="1" x14ac:dyDescent="0.15">
      <c r="A153" s="1"/>
      <c r="B153" s="108"/>
      <c r="C153" s="117" t="s">
        <v>451</v>
      </c>
      <c r="D153" s="118" t="s">
        <v>87</v>
      </c>
      <c r="E153" s="76" t="s">
        <v>445</v>
      </c>
      <c r="F153" s="116" t="s">
        <v>473</v>
      </c>
      <c r="G153" s="116" t="s">
        <v>465</v>
      </c>
      <c r="H153" s="116" t="s">
        <v>466</v>
      </c>
      <c r="I153" s="499"/>
      <c r="J153" s="116"/>
      <c r="K153" s="116"/>
      <c r="L153" s="116"/>
      <c r="M153" s="116"/>
    </row>
    <row r="154" spans="1:14" ht="116.45" customHeight="1" x14ac:dyDescent="0.15">
      <c r="A154" s="1"/>
      <c r="B154" s="108"/>
      <c r="C154" s="120"/>
      <c r="D154" s="118"/>
      <c r="E154" s="76" t="s">
        <v>446</v>
      </c>
      <c r="F154" s="116" t="s">
        <v>474</v>
      </c>
      <c r="G154" s="116"/>
      <c r="H154" s="116"/>
      <c r="I154" s="500"/>
      <c r="J154" s="116"/>
      <c r="K154" s="116"/>
      <c r="L154" s="116"/>
      <c r="M154" s="116"/>
      <c r="N154" s="3"/>
    </row>
    <row r="155" spans="1:14" ht="82.35" customHeight="1" x14ac:dyDescent="0.15">
      <c r="A155" s="1"/>
      <c r="B155" s="108"/>
      <c r="C155" s="120"/>
      <c r="D155" s="118"/>
      <c r="E155" s="76" t="s">
        <v>447</v>
      </c>
      <c r="F155" s="116" t="s">
        <v>475</v>
      </c>
      <c r="G155" s="116"/>
      <c r="H155" s="116"/>
      <c r="I155" s="500"/>
      <c r="J155" s="116"/>
      <c r="K155" s="116"/>
      <c r="L155" s="116"/>
      <c r="M155" s="116"/>
    </row>
    <row r="156" spans="1:14" ht="82.35" customHeight="1" x14ac:dyDescent="0.15">
      <c r="A156" s="1"/>
      <c r="B156" s="108"/>
      <c r="C156" s="120"/>
      <c r="D156" s="118"/>
      <c r="E156" s="76" t="s">
        <v>462</v>
      </c>
      <c r="F156" s="116" t="s">
        <v>476</v>
      </c>
      <c r="G156" s="116"/>
      <c r="H156" s="116"/>
      <c r="I156" s="116"/>
      <c r="J156" s="116"/>
      <c r="K156" s="116"/>
      <c r="L156" s="116"/>
      <c r="M156" s="116"/>
    </row>
    <row r="157" spans="1:14" ht="82.35" customHeight="1" x14ac:dyDescent="0.15">
      <c r="A157" s="1"/>
      <c r="B157" s="108"/>
      <c r="C157" s="120"/>
      <c r="D157" s="118"/>
      <c r="E157" s="76" t="s">
        <v>463</v>
      </c>
      <c r="F157" s="116" t="s">
        <v>477</v>
      </c>
      <c r="G157" s="116"/>
      <c r="H157" s="116"/>
      <c r="I157" s="116"/>
      <c r="J157" s="116"/>
      <c r="K157" s="116"/>
      <c r="L157" s="116"/>
      <c r="M157" s="116"/>
    </row>
    <row r="158" spans="1:14" ht="57" customHeight="1" x14ac:dyDescent="0.15">
      <c r="A158" s="1"/>
      <c r="B158" s="1"/>
      <c r="C158" s="115"/>
      <c r="D158" s="7"/>
      <c r="E158" s="15"/>
      <c r="F158" s="15"/>
      <c r="L158" s="1"/>
      <c r="N158" s="3"/>
    </row>
  </sheetData>
  <mergeCells count="2">
    <mergeCell ref="A96:F96"/>
    <mergeCell ref="C146:E146"/>
  </mergeCells>
  <phoneticPr fontId="56"/>
  <pageMargins left="0.7" right="0.7" top="0.75" bottom="0.75" header="0.3" footer="0.3"/>
  <pageSetup paperSize="9" scale="2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B0C3D-45D7-4E60-AFE4-1BA60423CBAB}">
  <sheetPr codeName="Sheet3">
    <tabColor rgb="FF00B050"/>
    <pageSetUpPr fitToPage="1"/>
  </sheetPr>
  <dimension ref="B1:DM11"/>
  <sheetViews>
    <sheetView showGridLines="0" view="pageBreakPreview" zoomScale="80" zoomScaleNormal="85" zoomScaleSheetLayoutView="80" workbookViewId="0">
      <pane xSplit="6" ySplit="6" topLeftCell="U7" activePane="bottomRight" state="frozen"/>
      <selection sqref="A1:I1"/>
      <selection pane="topRight" sqref="A1:I1"/>
      <selection pane="bottomLeft" sqref="A1:I1"/>
      <selection pane="bottomRight" activeCell="AJ8" sqref="AJ8"/>
    </sheetView>
  </sheetViews>
  <sheetFormatPr defaultColWidth="9.5703125" defaultRowHeight="13.5" x14ac:dyDescent="0.15"/>
  <cols>
    <col min="1" max="1" width="9.5703125" style="138"/>
    <col min="2" max="2" width="19.140625" style="135" customWidth="1"/>
    <col min="3" max="3" width="14.7109375" style="135" bestFit="1" customWidth="1"/>
    <col min="4" max="4" width="14.140625" style="158" customWidth="1"/>
    <col min="5" max="6" width="15.7109375" style="158" customWidth="1"/>
    <col min="7" max="7" width="64.7109375" style="136" customWidth="1"/>
    <col min="8" max="27" width="14.42578125" style="137" customWidth="1"/>
    <col min="28" max="28" width="16.7109375" style="137" customWidth="1"/>
    <col min="29" max="29" width="8.7109375" style="137" customWidth="1"/>
    <col min="30" max="30" width="14.42578125" style="137" customWidth="1"/>
    <col min="31" max="31" width="15.5703125" style="137" customWidth="1"/>
    <col min="32" max="32" width="8.7109375" style="137" customWidth="1"/>
    <col min="33" max="33" width="14.42578125" style="137" customWidth="1"/>
    <col min="34" max="34" width="15.5703125" style="137" customWidth="1"/>
    <col min="35" max="35" width="8.7109375" style="137" customWidth="1"/>
    <col min="36" max="36" width="14.42578125" style="137" customWidth="1"/>
    <col min="37" max="16384" width="9.5703125" style="138"/>
  </cols>
  <sheetData>
    <row r="1" spans="2:117" ht="48" customHeight="1" x14ac:dyDescent="0.15">
      <c r="B1" s="555" t="s">
        <v>261</v>
      </c>
      <c r="C1" s="556"/>
      <c r="D1" s="556"/>
      <c r="E1" s="556"/>
      <c r="F1" s="556"/>
      <c r="G1" s="556"/>
      <c r="H1" s="556"/>
      <c r="I1" s="556"/>
      <c r="J1" s="556"/>
      <c r="K1" s="556"/>
      <c r="L1" s="556"/>
      <c r="M1" s="556"/>
      <c r="N1" s="556"/>
      <c r="O1" s="556"/>
      <c r="P1" s="556"/>
      <c r="Q1" s="135"/>
      <c r="R1" s="135"/>
      <c r="S1" s="135"/>
      <c r="T1" s="135"/>
      <c r="U1" s="135"/>
      <c r="V1" s="135"/>
      <c r="W1" s="135"/>
      <c r="X1" s="136"/>
      <c r="Y1" s="136"/>
      <c r="Z1" s="136"/>
      <c r="AA1" s="136"/>
      <c r="AK1" s="137"/>
      <c r="AL1" s="137"/>
      <c r="AM1" s="137"/>
      <c r="AX1" s="136"/>
      <c r="AY1" s="136"/>
      <c r="AZ1" s="136"/>
      <c r="BA1" s="136"/>
      <c r="BG1" s="135"/>
      <c r="BH1" s="135"/>
      <c r="BI1" s="135"/>
      <c r="BJ1" s="137"/>
      <c r="BK1" s="137"/>
      <c r="BL1" s="137"/>
      <c r="BM1" s="137"/>
      <c r="BN1" s="137"/>
      <c r="BO1" s="135"/>
      <c r="BP1" s="136"/>
      <c r="BQ1" s="139"/>
      <c r="BR1" s="139"/>
      <c r="BS1" s="140"/>
      <c r="BT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row>
    <row r="2" spans="2:117" ht="107.1" customHeight="1" x14ac:dyDescent="0.15">
      <c r="B2" s="558"/>
      <c r="C2" s="559"/>
      <c r="D2" s="559"/>
      <c r="E2" s="559"/>
      <c r="F2" s="559"/>
      <c r="G2" s="332" t="s">
        <v>389</v>
      </c>
      <c r="H2" s="579" t="s">
        <v>345</v>
      </c>
      <c r="I2" s="580"/>
      <c r="J2" s="580"/>
      <c r="K2" s="580"/>
      <c r="L2" s="580"/>
      <c r="M2" s="580"/>
      <c r="N2" s="580"/>
      <c r="O2" s="580"/>
      <c r="P2" s="580"/>
      <c r="Q2" s="580"/>
      <c r="R2" s="580"/>
      <c r="S2" s="580"/>
      <c r="T2" s="580"/>
      <c r="U2" s="580"/>
      <c r="V2" s="580"/>
      <c r="W2" s="580"/>
      <c r="X2" s="580"/>
      <c r="Y2" s="580"/>
      <c r="Z2" s="580"/>
      <c r="AA2" s="581"/>
      <c r="AB2" s="582" t="s">
        <v>306</v>
      </c>
      <c r="AC2" s="583"/>
      <c r="AD2" s="583"/>
      <c r="AE2" s="583"/>
      <c r="AF2" s="583"/>
      <c r="AG2" s="583"/>
      <c r="AH2" s="583"/>
      <c r="AI2" s="583"/>
      <c r="AJ2" s="584"/>
    </row>
    <row r="3" spans="2:117" s="135" customFormat="1" ht="24.75" customHeight="1" thickBot="1" x14ac:dyDescent="0.2">
      <c r="B3" s="566" t="s">
        <v>176</v>
      </c>
      <c r="C3" s="569" t="s">
        <v>428</v>
      </c>
      <c r="D3" s="572" t="s">
        <v>221</v>
      </c>
      <c r="E3" s="575" t="s">
        <v>124</v>
      </c>
      <c r="F3" s="572" t="s">
        <v>246</v>
      </c>
      <c r="G3" s="576" t="s">
        <v>412</v>
      </c>
      <c r="H3" s="563" t="s">
        <v>320</v>
      </c>
      <c r="I3" s="564"/>
      <c r="J3" s="564"/>
      <c r="K3" s="564"/>
      <c r="L3" s="564"/>
      <c r="M3" s="564"/>
      <c r="N3" s="564"/>
      <c r="O3" s="564"/>
      <c r="P3" s="564"/>
      <c r="Q3" s="564"/>
      <c r="R3" s="564"/>
      <c r="S3" s="564"/>
      <c r="T3" s="564"/>
      <c r="U3" s="564"/>
      <c r="V3" s="564"/>
      <c r="W3" s="564"/>
      <c r="X3" s="564"/>
      <c r="Y3" s="564"/>
      <c r="Z3" s="564"/>
      <c r="AA3" s="565"/>
      <c r="AB3" s="563" t="s">
        <v>201</v>
      </c>
      <c r="AC3" s="564"/>
      <c r="AD3" s="564"/>
      <c r="AE3" s="564"/>
      <c r="AF3" s="564"/>
      <c r="AG3" s="564"/>
      <c r="AH3" s="564"/>
      <c r="AI3" s="564"/>
      <c r="AJ3" s="565"/>
    </row>
    <row r="4" spans="2:117" s="135" customFormat="1" ht="21.6" customHeight="1" x14ac:dyDescent="0.15">
      <c r="B4" s="567"/>
      <c r="C4" s="570"/>
      <c r="D4" s="573"/>
      <c r="E4" s="573"/>
      <c r="F4" s="573"/>
      <c r="G4" s="577"/>
      <c r="H4" s="560" t="s">
        <v>117</v>
      </c>
      <c r="I4" s="561"/>
      <c r="J4" s="561"/>
      <c r="K4" s="562"/>
      <c r="L4" s="560" t="s">
        <v>118</v>
      </c>
      <c r="M4" s="561"/>
      <c r="N4" s="561"/>
      <c r="O4" s="562"/>
      <c r="P4" s="560" t="s">
        <v>119</v>
      </c>
      <c r="Q4" s="561"/>
      <c r="R4" s="561"/>
      <c r="S4" s="562"/>
      <c r="T4" s="560" t="s">
        <v>120</v>
      </c>
      <c r="U4" s="561"/>
      <c r="V4" s="561"/>
      <c r="W4" s="562"/>
      <c r="X4" s="560" t="s">
        <v>121</v>
      </c>
      <c r="Y4" s="561"/>
      <c r="Z4" s="561"/>
      <c r="AA4" s="562"/>
      <c r="AB4" s="560" t="s">
        <v>117</v>
      </c>
      <c r="AC4" s="561"/>
      <c r="AD4" s="562"/>
      <c r="AE4" s="560" t="s">
        <v>118</v>
      </c>
      <c r="AF4" s="561"/>
      <c r="AG4" s="562"/>
      <c r="AH4" s="560" t="s">
        <v>119</v>
      </c>
      <c r="AI4" s="561"/>
      <c r="AJ4" s="562"/>
    </row>
    <row r="5" spans="2:117" s="135" customFormat="1" ht="32.1" customHeight="1" x14ac:dyDescent="0.15">
      <c r="B5" s="568"/>
      <c r="C5" s="571"/>
      <c r="D5" s="574"/>
      <c r="E5" s="574"/>
      <c r="F5" s="574"/>
      <c r="G5" s="578"/>
      <c r="H5" s="335" t="s">
        <v>199</v>
      </c>
      <c r="I5" s="142" t="s">
        <v>254</v>
      </c>
      <c r="J5" s="336" t="s">
        <v>405</v>
      </c>
      <c r="K5" s="337" t="s">
        <v>406</v>
      </c>
      <c r="L5" s="335" t="s">
        <v>199</v>
      </c>
      <c r="M5" s="142" t="s">
        <v>254</v>
      </c>
      <c r="N5" s="336" t="s">
        <v>405</v>
      </c>
      <c r="O5" s="337" t="s">
        <v>406</v>
      </c>
      <c r="P5" s="335" t="s">
        <v>199</v>
      </c>
      <c r="Q5" s="142" t="s">
        <v>254</v>
      </c>
      <c r="R5" s="336" t="s">
        <v>405</v>
      </c>
      <c r="S5" s="337" t="s">
        <v>406</v>
      </c>
      <c r="T5" s="335" t="s">
        <v>199</v>
      </c>
      <c r="U5" s="142" t="s">
        <v>254</v>
      </c>
      <c r="V5" s="336" t="s">
        <v>405</v>
      </c>
      <c r="W5" s="337" t="s">
        <v>406</v>
      </c>
      <c r="X5" s="335" t="s">
        <v>199</v>
      </c>
      <c r="Y5" s="142" t="s">
        <v>254</v>
      </c>
      <c r="Z5" s="336" t="s">
        <v>405</v>
      </c>
      <c r="AA5" s="337" t="s">
        <v>406</v>
      </c>
      <c r="AB5" s="141" t="s">
        <v>199</v>
      </c>
      <c r="AC5" s="143" t="s">
        <v>198</v>
      </c>
      <c r="AD5" s="338" t="s">
        <v>407</v>
      </c>
      <c r="AE5" s="141" t="s">
        <v>199</v>
      </c>
      <c r="AF5" s="143" t="s">
        <v>198</v>
      </c>
      <c r="AG5" s="338" t="s">
        <v>407</v>
      </c>
      <c r="AH5" s="141" t="s">
        <v>199</v>
      </c>
      <c r="AI5" s="143" t="s">
        <v>198</v>
      </c>
      <c r="AJ5" s="338" t="s">
        <v>408</v>
      </c>
    </row>
    <row r="6" spans="2:117" s="135" customFormat="1" x14ac:dyDescent="0.15">
      <c r="B6" s="144" t="s">
        <v>128</v>
      </c>
      <c r="C6" s="145">
        <f>COLUMN(C5)-COLUMN($B5)+1</f>
        <v>2</v>
      </c>
      <c r="D6" s="145">
        <f>COLUMN(D5)-COLUMN($B5)+1</f>
        <v>3</v>
      </c>
      <c r="E6" s="145">
        <f>COLUMN(E5)-COLUMN($B5)+1</f>
        <v>4</v>
      </c>
      <c r="F6" s="145">
        <f t="shared" ref="F6:AJ6" si="0">COLUMN(F5)-COLUMN($B5)+1</f>
        <v>5</v>
      </c>
      <c r="G6" s="146">
        <f t="shared" si="0"/>
        <v>6</v>
      </c>
      <c r="H6" s="147">
        <f t="shared" si="0"/>
        <v>7</v>
      </c>
      <c r="I6" s="145">
        <f t="shared" si="0"/>
        <v>8</v>
      </c>
      <c r="J6" s="145">
        <f t="shared" si="0"/>
        <v>9</v>
      </c>
      <c r="K6" s="148">
        <f t="shared" si="0"/>
        <v>10</v>
      </c>
      <c r="L6" s="147">
        <f t="shared" si="0"/>
        <v>11</v>
      </c>
      <c r="M6" s="145">
        <f t="shared" si="0"/>
        <v>12</v>
      </c>
      <c r="N6" s="145">
        <f t="shared" si="0"/>
        <v>13</v>
      </c>
      <c r="O6" s="148">
        <f t="shared" si="0"/>
        <v>14</v>
      </c>
      <c r="P6" s="147">
        <f>COLUMN(P5)-COLUMN($B5)+1</f>
        <v>15</v>
      </c>
      <c r="Q6" s="145">
        <f>COLUMN(Q5)-COLUMN($B5)+1</f>
        <v>16</v>
      </c>
      <c r="R6" s="145">
        <f t="shared" si="0"/>
        <v>17</v>
      </c>
      <c r="S6" s="148">
        <f t="shared" si="0"/>
        <v>18</v>
      </c>
      <c r="T6" s="147">
        <f t="shared" si="0"/>
        <v>19</v>
      </c>
      <c r="U6" s="145">
        <f>COLUMN(U5)-COLUMN($B5)+1</f>
        <v>20</v>
      </c>
      <c r="V6" s="145">
        <f t="shared" si="0"/>
        <v>21</v>
      </c>
      <c r="W6" s="148">
        <f t="shared" si="0"/>
        <v>22</v>
      </c>
      <c r="X6" s="147">
        <f t="shared" si="0"/>
        <v>23</v>
      </c>
      <c r="Y6" s="145">
        <f t="shared" si="0"/>
        <v>24</v>
      </c>
      <c r="Z6" s="145">
        <f t="shared" si="0"/>
        <v>25</v>
      </c>
      <c r="AA6" s="148">
        <f t="shared" si="0"/>
        <v>26</v>
      </c>
      <c r="AB6" s="147">
        <f t="shared" si="0"/>
        <v>27</v>
      </c>
      <c r="AC6" s="145">
        <f t="shared" si="0"/>
        <v>28</v>
      </c>
      <c r="AD6" s="148">
        <f t="shared" si="0"/>
        <v>29</v>
      </c>
      <c r="AE6" s="147">
        <f t="shared" si="0"/>
        <v>30</v>
      </c>
      <c r="AF6" s="145">
        <f t="shared" si="0"/>
        <v>31</v>
      </c>
      <c r="AG6" s="148">
        <f t="shared" si="0"/>
        <v>32</v>
      </c>
      <c r="AH6" s="147">
        <f t="shared" si="0"/>
        <v>33</v>
      </c>
      <c r="AI6" s="145">
        <f t="shared" si="0"/>
        <v>34</v>
      </c>
      <c r="AJ6" s="148">
        <f t="shared" si="0"/>
        <v>35</v>
      </c>
    </row>
    <row r="7" spans="2:117" ht="173.1" customHeight="1" thickBot="1" x14ac:dyDescent="0.2">
      <c r="B7" s="133">
        <v>435015</v>
      </c>
      <c r="C7" s="160" t="s">
        <v>324</v>
      </c>
      <c r="D7" s="482" t="s">
        <v>171</v>
      </c>
      <c r="E7" s="542" t="s">
        <v>529</v>
      </c>
      <c r="F7" s="128" t="str">
        <f>D7&amp;E7</f>
        <v>熊本県錦町</v>
      </c>
      <c r="G7" s="543" t="s">
        <v>530</v>
      </c>
      <c r="H7" s="545" t="s">
        <v>532</v>
      </c>
      <c r="I7" s="123" t="s">
        <v>30</v>
      </c>
      <c r="J7" s="546" t="s">
        <v>533</v>
      </c>
      <c r="K7" s="547" t="s">
        <v>542</v>
      </c>
      <c r="L7" s="545" t="s">
        <v>534</v>
      </c>
      <c r="M7" s="123" t="s">
        <v>30</v>
      </c>
      <c r="N7" s="546" t="s">
        <v>539</v>
      </c>
      <c r="O7" s="547" t="s">
        <v>542</v>
      </c>
      <c r="P7" s="545" t="s">
        <v>535</v>
      </c>
      <c r="Q7" s="123" t="s">
        <v>30</v>
      </c>
      <c r="R7" s="546" t="s">
        <v>536</v>
      </c>
      <c r="S7" s="547" t="s">
        <v>542</v>
      </c>
      <c r="T7" s="545" t="s">
        <v>537</v>
      </c>
      <c r="U7" s="123" t="s">
        <v>30</v>
      </c>
      <c r="V7" s="546" t="s">
        <v>540</v>
      </c>
      <c r="W7" s="546" t="s">
        <v>540</v>
      </c>
      <c r="X7" s="545" t="s">
        <v>541</v>
      </c>
      <c r="Y7" s="123" t="s">
        <v>38</v>
      </c>
      <c r="Z7" s="546" t="s">
        <v>538</v>
      </c>
      <c r="AA7" s="547" t="s">
        <v>542</v>
      </c>
      <c r="AB7" s="130" t="s">
        <v>28</v>
      </c>
      <c r="AC7" s="131"/>
      <c r="AD7" s="544" t="s">
        <v>531</v>
      </c>
      <c r="AE7" s="159" t="s">
        <v>29</v>
      </c>
      <c r="AF7" s="132" t="s">
        <v>200</v>
      </c>
      <c r="AG7" s="548" t="s">
        <v>543</v>
      </c>
      <c r="AH7" s="130" t="s">
        <v>31</v>
      </c>
      <c r="AI7" s="131"/>
      <c r="AJ7" s="548" t="s">
        <v>544</v>
      </c>
    </row>
    <row r="8" spans="2:117" ht="201.75" customHeight="1" x14ac:dyDescent="0.15">
      <c r="B8" s="407" t="s">
        <v>335</v>
      </c>
      <c r="C8" s="521" t="s">
        <v>501</v>
      </c>
      <c r="D8" s="396"/>
      <c r="E8" s="396"/>
      <c r="F8" s="397"/>
      <c r="G8" s="252" t="s">
        <v>413</v>
      </c>
      <c r="H8" s="355" t="s">
        <v>420</v>
      </c>
      <c r="I8" s="361" t="s">
        <v>30</v>
      </c>
      <c r="J8" s="362" t="s">
        <v>225</v>
      </c>
      <c r="K8" s="522" t="s">
        <v>502</v>
      </c>
      <c r="L8" s="381"/>
      <c r="M8" s="382"/>
      <c r="N8" s="382"/>
      <c r="O8" s="382"/>
      <c r="P8" s="382"/>
      <c r="Q8" s="382"/>
      <c r="R8" s="382"/>
      <c r="S8" s="382"/>
      <c r="T8" s="382"/>
      <c r="U8" s="382"/>
      <c r="V8" s="382"/>
      <c r="W8" s="382"/>
      <c r="X8" s="382"/>
      <c r="Y8" s="382"/>
      <c r="Z8" s="382"/>
      <c r="AA8" s="384"/>
      <c r="AB8" s="363"/>
      <c r="AC8" s="363"/>
      <c r="AD8" s="522" t="s">
        <v>503</v>
      </c>
      <c r="AE8" s="363"/>
      <c r="AF8" s="363"/>
      <c r="AG8" s="382"/>
      <c r="AH8" s="387"/>
      <c r="AI8" s="387"/>
      <c r="AJ8" s="398"/>
    </row>
    <row r="9" spans="2:117" ht="21" x14ac:dyDescent="0.15">
      <c r="B9" s="150"/>
      <c r="C9" s="150"/>
      <c r="D9" s="151"/>
      <c r="E9" s="151"/>
      <c r="F9" s="151"/>
      <c r="G9" s="152"/>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row>
    <row r="10" spans="2:117" s="153" customFormat="1" ht="56.1" customHeight="1" x14ac:dyDescent="0.15">
      <c r="B10" s="557"/>
      <c r="C10" s="557"/>
      <c r="D10" s="557"/>
      <c r="E10" s="557"/>
      <c r="F10" s="557"/>
      <c r="G10" s="152"/>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row>
    <row r="11" spans="2:117" s="153" customFormat="1" x14ac:dyDescent="0.15">
      <c r="B11" s="154"/>
      <c r="C11" s="154"/>
      <c r="D11" s="155"/>
      <c r="E11" s="155"/>
      <c r="F11" s="155"/>
      <c r="G11" s="156"/>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row>
  </sheetData>
  <sheetProtection sheet="1" formatCells="0" formatColumns="0" formatRows="0" autoFilter="0"/>
  <autoFilter ref="B6:DM6" xr:uid="{8E5B0C3D-45D7-4E60-AFE4-1BA60423CBAB}"/>
  <mergeCells count="21">
    <mergeCell ref="AB3:AJ3"/>
    <mergeCell ref="G3:G5"/>
    <mergeCell ref="H2:AA2"/>
    <mergeCell ref="AB2:AJ2"/>
    <mergeCell ref="T4:W4"/>
    <mergeCell ref="X4:AA4"/>
    <mergeCell ref="AB4:AD4"/>
    <mergeCell ref="AE4:AG4"/>
    <mergeCell ref="AH4:AJ4"/>
    <mergeCell ref="B1:P1"/>
    <mergeCell ref="B10:F10"/>
    <mergeCell ref="B2:F2"/>
    <mergeCell ref="H4:K4"/>
    <mergeCell ref="L4:O4"/>
    <mergeCell ref="P4:S4"/>
    <mergeCell ref="H3:AA3"/>
    <mergeCell ref="B3:B5"/>
    <mergeCell ref="C3:C5"/>
    <mergeCell ref="D3:D5"/>
    <mergeCell ref="E3:E5"/>
    <mergeCell ref="F3:F5"/>
  </mergeCells>
  <phoneticPr fontId="56"/>
  <conditionalFormatting sqref="E7">
    <cfRule type="expression" dxfId="15" priority="1">
      <formula>$C7="（都道府県分）"</formula>
    </cfRule>
  </conditionalFormatting>
  <dataValidations count="4">
    <dataValidation type="whole" allowBlank="1" showInputMessage="1" showErrorMessage="1" sqref="B7" xr:uid="{EACD37E2-7AA4-4506-BAF2-44A2747D41F2}">
      <formula1>1</formula1>
      <formula2>999999</formula2>
    </dataValidation>
    <dataValidation type="textLength" allowBlank="1" showInputMessage="1" showErrorMessage="1" errorTitle="文字数超過エラー" error="文字数超過エラー" sqref="Z7:AJ7 H7:H8 R7:T7 J7:L8 V7:X7 AG8 AD8 M8:AA8 AJ8 G7 N7:P7" xr:uid="{A7A3B0C3-AF18-42DE-AB32-CA5ECF08B29F}">
      <formula1>1</formula1>
      <formula2>250</formula2>
    </dataValidation>
    <dataValidation type="list" imeMode="hiragana" allowBlank="1" showInputMessage="1" promptTitle="単位" prompt="目標値・現状値の単位を入力してください。リストに表示されない場合は、直接入力してださい。" sqref="I7:I8 Q7 U7 M7 Y7" xr:uid="{EDBF22BF-0C5E-48E5-841D-742E52CA716D}">
      <formula1>単位</formula1>
    </dataValidation>
    <dataValidation type="list" allowBlank="1" showInputMessage="1" showErrorMessage="1" sqref="D7" xr:uid="{B423B346-4C77-4267-8CB7-EF7DCDA8C692}">
      <formula1>都道府県一覧</formula1>
    </dataValidation>
  </dataValidations>
  <pageMargins left="0.23622047244094491" right="0.23622047244094491" top="0.74803149606299213" bottom="0.55118110236220474" header="0.31496062992125984" footer="0.31496062992125984"/>
  <pageSetup paperSize="9" scale="29" fitToHeight="0" pageOrder="overThenDown" orientation="landscape" horizontalDpi="1200" verticalDpi="1200" r:id="rId1"/>
  <colBreaks count="1" manualBreakCount="1">
    <brk id="7" max="7"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5744768-F123-4AFC-B47B-C442442D8D85}">
          <x14:formula1>
            <xm:f>リンク先!$A$97:$A$99</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7BF2A-A5D8-4D23-9222-6072E65BA29E}">
  <sheetPr codeName="Sheet4">
    <tabColor rgb="FF00B050"/>
  </sheetPr>
  <dimension ref="B1:GK29"/>
  <sheetViews>
    <sheetView showGridLines="0" view="pageBreakPreview" zoomScale="70" zoomScaleNormal="85" zoomScaleSheetLayoutView="70" workbookViewId="0">
      <pane xSplit="8" ySplit="6" topLeftCell="I7" activePane="bottomRight" state="frozen"/>
      <selection sqref="A1:I1"/>
      <selection pane="topRight" sqref="A1:I1"/>
      <selection pane="bottomLeft" sqref="A1:I1"/>
      <selection pane="bottomRight" activeCell="H7" sqref="H7"/>
    </sheetView>
  </sheetViews>
  <sheetFormatPr defaultColWidth="9.5703125" defaultRowHeight="13.5" x14ac:dyDescent="0.15"/>
  <cols>
    <col min="1" max="1" width="9.5703125" style="138"/>
    <col min="2" max="2" width="10.7109375" style="135" customWidth="1"/>
    <col min="3" max="4" width="14.7109375" style="135" hidden="1" customWidth="1"/>
    <col min="5" max="5" width="14.140625" style="158" hidden="1" customWidth="1"/>
    <col min="6" max="7" width="15.7109375" style="158" hidden="1" customWidth="1"/>
    <col min="8" max="8" width="28.7109375" style="158" customWidth="1"/>
    <col min="9" max="9" width="12.5703125" style="135" customWidth="1"/>
    <col min="10" max="12" width="20.42578125" style="135" customWidth="1"/>
    <col min="13" max="13" width="20.5703125" style="135" customWidth="1"/>
    <col min="14" max="14" width="20.42578125" style="135" customWidth="1"/>
    <col min="15" max="18" width="27.85546875" style="135" customWidth="1"/>
    <col min="19" max="51" width="14.28515625" style="136" customWidth="1"/>
    <col min="52" max="54" width="18" style="136" customWidth="1"/>
    <col min="55" max="55" width="15.85546875" style="135" customWidth="1"/>
    <col min="56" max="56" width="17.140625" style="135" customWidth="1"/>
    <col min="57" max="57" width="14.140625" style="135" customWidth="1"/>
    <col min="58" max="58" width="15.140625" style="135" customWidth="1"/>
    <col min="59" max="59" width="12.42578125" style="135" customWidth="1"/>
    <col min="60" max="60" width="17.140625" style="135" customWidth="1"/>
    <col min="61" max="61" width="64.7109375" style="136" hidden="1" customWidth="1"/>
    <col min="62" max="62" width="64.7109375" style="136" customWidth="1"/>
    <col min="63" max="63" width="16.85546875" style="137" customWidth="1"/>
    <col min="64" max="64" width="70.7109375" style="137" customWidth="1"/>
    <col min="65" max="65" width="16.85546875" style="137" customWidth="1"/>
    <col min="66" max="66" width="70.7109375" style="137" customWidth="1"/>
    <col min="67" max="67" width="16.85546875" style="137" customWidth="1"/>
    <col min="68" max="68" width="70.7109375" style="137" customWidth="1"/>
    <col min="69" max="69" width="16.85546875" style="137" hidden="1" customWidth="1"/>
    <col min="70" max="70" width="70.7109375" style="137" hidden="1" customWidth="1"/>
    <col min="71" max="71" width="16.85546875" style="137" hidden="1" customWidth="1"/>
    <col min="72" max="72" width="70.7109375" style="137" hidden="1" customWidth="1"/>
    <col min="73" max="73" width="16.85546875" style="137" hidden="1" customWidth="1"/>
    <col min="74" max="74" width="70.7109375" style="137" hidden="1" customWidth="1"/>
    <col min="75" max="75" width="16.85546875" style="137" hidden="1" customWidth="1"/>
    <col min="76" max="76" width="70.7109375" style="137" hidden="1" customWidth="1"/>
    <col min="77" max="77" width="16.85546875" style="137" hidden="1" customWidth="1"/>
    <col min="78" max="78" width="70.7109375" style="137" hidden="1" customWidth="1"/>
    <col min="79" max="79" width="16.85546875" style="137" hidden="1" customWidth="1"/>
    <col min="80" max="80" width="70.7109375" style="137" hidden="1" customWidth="1"/>
    <col min="81" max="81" width="16.7109375" style="137" hidden="1" customWidth="1"/>
    <col min="82" max="82" width="70.85546875" style="137" hidden="1" customWidth="1"/>
    <col min="83" max="83" width="64.7109375" style="136" customWidth="1"/>
    <col min="84" max="103" width="14.42578125" style="137" hidden="1" customWidth="1"/>
    <col min="104" max="104" width="18.140625" style="137" hidden="1" customWidth="1"/>
    <col min="105" max="105" width="8.7109375" style="137" hidden="1" customWidth="1"/>
    <col min="106" max="106" width="14.42578125" style="137" hidden="1" customWidth="1"/>
    <col min="107" max="107" width="15.5703125" style="137" hidden="1" customWidth="1"/>
    <col min="108" max="108" width="8.7109375" style="137" hidden="1" customWidth="1"/>
    <col min="109" max="109" width="14.42578125" style="137" hidden="1" customWidth="1"/>
    <col min="110" max="110" width="15.5703125" style="137" hidden="1" customWidth="1"/>
    <col min="111" max="111" width="8.7109375" style="137" hidden="1" customWidth="1"/>
    <col min="112" max="112" width="14.42578125" style="137" hidden="1" customWidth="1"/>
    <col min="113" max="132" width="16.42578125" style="137" customWidth="1"/>
    <col min="133" max="164" width="16.28515625" style="137" customWidth="1"/>
    <col min="165" max="165" width="17.85546875" style="137" customWidth="1"/>
    <col min="166" max="167" width="16.28515625" style="137" customWidth="1"/>
    <col min="168" max="168" width="32.28515625" style="137" customWidth="1"/>
    <col min="169" max="169" width="23.42578125" style="137" customWidth="1"/>
    <col min="170" max="170" width="11.28515625" style="137" customWidth="1"/>
    <col min="171" max="171" width="23.42578125" style="137" customWidth="1"/>
    <col min="172" max="172" width="11.28515625" style="137" customWidth="1"/>
    <col min="173" max="173" width="23.42578125" style="137" customWidth="1"/>
    <col min="174" max="174" width="11.28515625" style="137" customWidth="1"/>
    <col min="175" max="175" width="23.42578125" style="137" customWidth="1"/>
    <col min="176" max="176" width="11.28515625" style="137" customWidth="1"/>
    <col min="177" max="177" width="23.42578125" style="137" customWidth="1"/>
    <col min="178" max="178" width="11.28515625" style="137" customWidth="1"/>
    <col min="179" max="179" width="23.42578125" style="137" customWidth="1"/>
    <col min="180" max="180" width="11.28515625" style="137" customWidth="1"/>
    <col min="181" max="181" width="32.28515625" style="137" bestFit="1" customWidth="1"/>
    <col min="182" max="182" width="23.42578125" style="137" customWidth="1"/>
    <col min="183" max="184" width="11.28515625" style="137" customWidth="1"/>
    <col min="185" max="185" width="23.42578125" style="137" customWidth="1"/>
    <col min="186" max="187" width="11.28515625" style="137" customWidth="1"/>
    <col min="188" max="188" width="23.42578125" style="137" customWidth="1"/>
    <col min="189" max="190" width="11.28515625" style="137" customWidth="1"/>
    <col min="191" max="191" width="11.28515625" style="425" customWidth="1"/>
    <col min="192" max="192" width="9.5703125" style="138"/>
    <col min="193" max="193" width="22.140625" style="138" customWidth="1"/>
    <col min="194" max="16384" width="9.5703125" style="138"/>
  </cols>
  <sheetData>
    <row r="1" spans="2:193" ht="48" customHeight="1" thickBot="1" x14ac:dyDescent="0.2">
      <c r="B1" s="585" t="s">
        <v>388</v>
      </c>
      <c r="C1" s="586"/>
      <c r="D1" s="586"/>
      <c r="E1" s="586"/>
      <c r="F1" s="586"/>
      <c r="G1" s="586"/>
      <c r="H1" s="586"/>
      <c r="I1" s="203"/>
      <c r="J1" s="203"/>
      <c r="K1" s="203"/>
      <c r="L1" s="203"/>
      <c r="M1" s="203"/>
      <c r="N1" s="203"/>
      <c r="O1" s="203"/>
      <c r="P1" s="203"/>
      <c r="Q1" s="204"/>
    </row>
    <row r="2" spans="2:193" ht="107.1" customHeight="1" thickTop="1" thickBot="1" x14ac:dyDescent="0.2">
      <c r="B2" s="205"/>
      <c r="C2" s="206"/>
      <c r="D2" s="206"/>
      <c r="E2" s="206"/>
      <c r="F2" s="206"/>
      <c r="G2" s="206"/>
      <c r="H2" s="206"/>
      <c r="I2" s="612" t="s">
        <v>452</v>
      </c>
      <c r="J2" s="613"/>
      <c r="K2" s="613"/>
      <c r="L2" s="613"/>
      <c r="M2" s="613"/>
      <c r="N2" s="613"/>
      <c r="O2" s="613"/>
      <c r="P2" s="613"/>
      <c r="Q2" s="614"/>
      <c r="R2" s="352"/>
      <c r="S2" s="647" t="s">
        <v>419</v>
      </c>
      <c r="T2" s="648"/>
      <c r="U2" s="648"/>
      <c r="V2" s="648"/>
      <c r="W2" s="648"/>
      <c r="X2" s="648"/>
      <c r="Y2" s="648"/>
      <c r="Z2" s="648"/>
      <c r="AA2" s="648"/>
      <c r="AB2" s="648"/>
      <c r="AC2" s="648"/>
      <c r="AD2" s="648"/>
      <c r="AE2" s="648"/>
      <c r="AF2" s="648"/>
      <c r="AG2" s="648"/>
      <c r="AH2" s="648"/>
      <c r="AI2" s="648"/>
      <c r="AJ2" s="648"/>
      <c r="AK2" s="648"/>
      <c r="AL2" s="648"/>
      <c r="AM2" s="648"/>
      <c r="AN2" s="648"/>
      <c r="AO2" s="648"/>
      <c r="AP2" s="648"/>
      <c r="AQ2" s="648"/>
      <c r="AR2" s="648"/>
      <c r="AS2" s="648"/>
      <c r="AT2" s="648"/>
      <c r="AU2" s="648"/>
      <c r="AV2" s="648"/>
      <c r="AW2" s="648"/>
      <c r="AX2" s="648"/>
      <c r="AY2" s="649"/>
      <c r="AZ2" s="207"/>
      <c r="BA2" s="207"/>
      <c r="BB2" s="207"/>
      <c r="BC2" s="165"/>
      <c r="BD2" s="166"/>
      <c r="BE2" s="165"/>
      <c r="BF2" s="165"/>
      <c r="BG2" s="165"/>
      <c r="BH2" s="166"/>
      <c r="BI2" s="167"/>
      <c r="BJ2" s="167"/>
      <c r="BK2" s="646" t="s">
        <v>330</v>
      </c>
      <c r="BL2" s="646"/>
      <c r="BM2" s="646"/>
      <c r="BN2" s="646"/>
      <c r="BO2" s="646"/>
      <c r="BP2" s="646"/>
      <c r="BQ2" s="646"/>
      <c r="BR2" s="646"/>
      <c r="BS2" s="646"/>
      <c r="BT2" s="646"/>
      <c r="BU2" s="646"/>
      <c r="BV2" s="646"/>
      <c r="BW2" s="646"/>
      <c r="BX2" s="646"/>
      <c r="BY2" s="646"/>
      <c r="BZ2" s="646"/>
      <c r="CA2" s="646"/>
      <c r="CB2" s="646"/>
      <c r="CC2" s="646"/>
      <c r="CD2" s="646"/>
      <c r="CE2" s="333"/>
      <c r="CF2" s="579" t="s">
        <v>346</v>
      </c>
      <c r="CG2" s="580"/>
      <c r="CH2" s="580"/>
      <c r="CI2" s="580"/>
      <c r="CJ2" s="580"/>
      <c r="CK2" s="580"/>
      <c r="CL2" s="580"/>
      <c r="CM2" s="580"/>
      <c r="CN2" s="580"/>
      <c r="CO2" s="580"/>
      <c r="CP2" s="580"/>
      <c r="CQ2" s="580"/>
      <c r="CR2" s="580"/>
      <c r="CS2" s="580"/>
      <c r="CT2" s="580"/>
      <c r="CU2" s="580"/>
      <c r="CV2" s="580"/>
      <c r="CW2" s="580"/>
      <c r="CX2" s="580"/>
      <c r="CY2" s="581"/>
      <c r="CZ2" s="582" t="s">
        <v>306</v>
      </c>
      <c r="DA2" s="583"/>
      <c r="DB2" s="583"/>
      <c r="DC2" s="583"/>
      <c r="DD2" s="583"/>
      <c r="DE2" s="583"/>
      <c r="DF2" s="583"/>
      <c r="DG2" s="583"/>
      <c r="DH2" s="584"/>
      <c r="DI2" s="667" t="s">
        <v>347</v>
      </c>
      <c r="DJ2" s="668"/>
      <c r="DK2" s="668"/>
      <c r="DL2" s="668"/>
      <c r="DM2" s="668"/>
      <c r="DN2" s="668"/>
      <c r="DO2" s="668"/>
      <c r="DP2" s="668"/>
      <c r="DQ2" s="668"/>
      <c r="DR2" s="668"/>
      <c r="DS2" s="668"/>
      <c r="DT2" s="668"/>
      <c r="DU2" s="668"/>
      <c r="DV2" s="668"/>
      <c r="DW2" s="668"/>
      <c r="DX2" s="668"/>
      <c r="DY2" s="668"/>
      <c r="DZ2" s="668"/>
      <c r="EA2" s="668"/>
      <c r="EB2" s="669"/>
      <c r="EC2" s="667" t="s">
        <v>506</v>
      </c>
      <c r="ED2" s="668"/>
      <c r="EE2" s="668"/>
      <c r="EF2" s="668"/>
      <c r="EG2" s="668"/>
      <c r="EH2" s="668"/>
      <c r="EI2" s="668"/>
      <c r="EJ2" s="668"/>
      <c r="EK2" s="668"/>
      <c r="EL2" s="668"/>
      <c r="EM2" s="668"/>
      <c r="EN2" s="668"/>
      <c r="EO2" s="668"/>
      <c r="EP2" s="668"/>
      <c r="EQ2" s="668"/>
      <c r="ER2" s="668"/>
      <c r="ES2" s="668"/>
      <c r="ET2" s="668"/>
      <c r="EU2" s="668"/>
      <c r="EV2" s="668"/>
      <c r="EW2" s="668"/>
      <c r="EX2" s="668"/>
      <c r="EY2" s="668"/>
      <c r="EZ2" s="668"/>
      <c r="FA2" s="668"/>
      <c r="FB2" s="668"/>
      <c r="FC2" s="668"/>
      <c r="FD2" s="668"/>
      <c r="FE2" s="668"/>
      <c r="FF2" s="668"/>
      <c r="FG2" s="668"/>
      <c r="FH2" s="669"/>
      <c r="FI2" s="674" t="s">
        <v>431</v>
      </c>
      <c r="FJ2" s="675"/>
      <c r="FK2" s="676"/>
      <c r="FL2" s="589" t="s">
        <v>418</v>
      </c>
      <c r="FM2" s="589"/>
      <c r="FN2" s="589"/>
      <c r="FO2" s="589"/>
      <c r="FP2" s="589"/>
      <c r="FQ2" s="589"/>
      <c r="FR2" s="589"/>
      <c r="FS2" s="589"/>
      <c r="FT2" s="589"/>
      <c r="FU2" s="589"/>
      <c r="FV2" s="589"/>
      <c r="FW2" s="589"/>
      <c r="FX2" s="589"/>
      <c r="FY2" s="670" t="s">
        <v>309</v>
      </c>
      <c r="FZ2" s="671"/>
      <c r="GA2" s="671"/>
      <c r="GB2" s="671"/>
      <c r="GC2" s="671"/>
      <c r="GD2" s="671"/>
      <c r="GE2" s="671"/>
      <c r="GF2" s="671"/>
      <c r="GG2" s="671"/>
      <c r="GH2" s="671"/>
      <c r="GI2" s="426"/>
    </row>
    <row r="3" spans="2:193" s="135" customFormat="1" ht="39.6" customHeight="1" thickBot="1" x14ac:dyDescent="0.2">
      <c r="B3" s="609" t="s">
        <v>116</v>
      </c>
      <c r="C3" s="566" t="s">
        <v>176</v>
      </c>
      <c r="D3" s="569" t="s">
        <v>428</v>
      </c>
      <c r="E3" s="572" t="s">
        <v>221</v>
      </c>
      <c r="F3" s="575" t="s">
        <v>124</v>
      </c>
      <c r="G3" s="572" t="s">
        <v>246</v>
      </c>
      <c r="H3" s="624" t="s">
        <v>127</v>
      </c>
      <c r="I3" s="632" t="s">
        <v>242</v>
      </c>
      <c r="J3" s="635" t="s">
        <v>294</v>
      </c>
      <c r="K3" s="616" t="s">
        <v>243</v>
      </c>
      <c r="L3" s="616" t="s">
        <v>244</v>
      </c>
      <c r="M3" s="609" t="s">
        <v>126</v>
      </c>
      <c r="N3" s="616" t="s">
        <v>245</v>
      </c>
      <c r="O3" s="636" t="s">
        <v>286</v>
      </c>
      <c r="P3" s="599" t="s">
        <v>363</v>
      </c>
      <c r="Q3" s="637" t="s">
        <v>287</v>
      </c>
      <c r="R3" s="640" t="s">
        <v>281</v>
      </c>
      <c r="S3" s="658" t="s">
        <v>273</v>
      </c>
      <c r="T3" s="603"/>
      <c r="U3" s="604"/>
      <c r="V3" s="629" t="s">
        <v>274</v>
      </c>
      <c r="W3" s="630"/>
      <c r="X3" s="631"/>
      <c r="Y3" s="602" t="s">
        <v>276</v>
      </c>
      <c r="Z3" s="603"/>
      <c r="AA3" s="604"/>
      <c r="AB3" s="602" t="s">
        <v>277</v>
      </c>
      <c r="AC3" s="603"/>
      <c r="AD3" s="604"/>
      <c r="AE3" s="629" t="s">
        <v>278</v>
      </c>
      <c r="AF3" s="630"/>
      <c r="AG3" s="631"/>
      <c r="AH3" s="602" t="s">
        <v>279</v>
      </c>
      <c r="AI3" s="603"/>
      <c r="AJ3" s="604"/>
      <c r="AK3" s="629" t="s">
        <v>280</v>
      </c>
      <c r="AL3" s="630"/>
      <c r="AM3" s="631"/>
      <c r="AN3" s="602" t="s">
        <v>282</v>
      </c>
      <c r="AO3" s="603"/>
      <c r="AP3" s="604"/>
      <c r="AQ3" s="629" t="s">
        <v>283</v>
      </c>
      <c r="AR3" s="630"/>
      <c r="AS3" s="631"/>
      <c r="AT3" s="602" t="s">
        <v>284</v>
      </c>
      <c r="AU3" s="603"/>
      <c r="AV3" s="604"/>
      <c r="AW3" s="629" t="s">
        <v>285</v>
      </c>
      <c r="AX3" s="630"/>
      <c r="AY3" s="656"/>
      <c r="AZ3" s="657" t="s">
        <v>288</v>
      </c>
      <c r="BA3" s="630"/>
      <c r="BB3" s="631"/>
      <c r="BC3" s="652" t="s">
        <v>362</v>
      </c>
      <c r="BD3" s="653"/>
      <c r="BE3" s="643" t="s">
        <v>325</v>
      </c>
      <c r="BF3" s="661" t="s">
        <v>224</v>
      </c>
      <c r="BG3" s="616" t="s">
        <v>247</v>
      </c>
      <c r="BH3" s="616" t="s">
        <v>248</v>
      </c>
      <c r="BI3" s="576" t="s">
        <v>414</v>
      </c>
      <c r="BJ3" s="576" t="s">
        <v>415</v>
      </c>
      <c r="BK3" s="619" t="s">
        <v>262</v>
      </c>
      <c r="BL3" s="620"/>
      <c r="BM3" s="619" t="s">
        <v>263</v>
      </c>
      <c r="BN3" s="620"/>
      <c r="BO3" s="619" t="s">
        <v>264</v>
      </c>
      <c r="BP3" s="620"/>
      <c r="BQ3" s="619" t="s">
        <v>265</v>
      </c>
      <c r="BR3" s="620"/>
      <c r="BS3" s="619" t="s">
        <v>266</v>
      </c>
      <c r="BT3" s="620"/>
      <c r="BU3" s="619" t="s">
        <v>267</v>
      </c>
      <c r="BV3" s="620"/>
      <c r="BW3" s="619" t="s">
        <v>268</v>
      </c>
      <c r="BX3" s="620"/>
      <c r="BY3" s="619" t="s">
        <v>269</v>
      </c>
      <c r="BZ3" s="620"/>
      <c r="CA3" s="619" t="s">
        <v>270</v>
      </c>
      <c r="CB3" s="620"/>
      <c r="CC3" s="619" t="s">
        <v>271</v>
      </c>
      <c r="CD3" s="620"/>
      <c r="CE3" s="615" t="s">
        <v>326</v>
      </c>
      <c r="CF3" s="563" t="s">
        <v>320</v>
      </c>
      <c r="CG3" s="564"/>
      <c r="CH3" s="564"/>
      <c r="CI3" s="564"/>
      <c r="CJ3" s="564"/>
      <c r="CK3" s="564"/>
      <c r="CL3" s="564"/>
      <c r="CM3" s="564"/>
      <c r="CN3" s="564"/>
      <c r="CO3" s="564"/>
      <c r="CP3" s="564"/>
      <c r="CQ3" s="564"/>
      <c r="CR3" s="564"/>
      <c r="CS3" s="564"/>
      <c r="CT3" s="564"/>
      <c r="CU3" s="564"/>
      <c r="CV3" s="564"/>
      <c r="CW3" s="564"/>
      <c r="CX3" s="564"/>
      <c r="CY3" s="565"/>
      <c r="CZ3" s="563" t="s">
        <v>201</v>
      </c>
      <c r="DA3" s="564"/>
      <c r="DB3" s="564"/>
      <c r="DC3" s="564"/>
      <c r="DD3" s="564"/>
      <c r="DE3" s="564"/>
      <c r="DF3" s="564"/>
      <c r="DG3" s="564"/>
      <c r="DH3" s="565"/>
      <c r="DI3" s="563" t="s">
        <v>321</v>
      </c>
      <c r="DJ3" s="564"/>
      <c r="DK3" s="564"/>
      <c r="DL3" s="564"/>
      <c r="DM3" s="564"/>
      <c r="DN3" s="564"/>
      <c r="DO3" s="564"/>
      <c r="DP3" s="564"/>
      <c r="DQ3" s="564"/>
      <c r="DR3" s="564"/>
      <c r="DS3" s="564"/>
      <c r="DT3" s="564"/>
      <c r="DU3" s="564"/>
      <c r="DV3" s="564"/>
      <c r="DW3" s="564"/>
      <c r="DX3" s="564"/>
      <c r="DY3" s="564"/>
      <c r="DZ3" s="564"/>
      <c r="EA3" s="564"/>
      <c r="EB3" s="565"/>
      <c r="EC3" s="563" t="s">
        <v>322</v>
      </c>
      <c r="ED3" s="564"/>
      <c r="EE3" s="564"/>
      <c r="EF3" s="564"/>
      <c r="EG3" s="564"/>
      <c r="EH3" s="564"/>
      <c r="EI3" s="564"/>
      <c r="EJ3" s="564"/>
      <c r="EK3" s="564"/>
      <c r="EL3" s="564"/>
      <c r="EM3" s="564"/>
      <c r="EN3" s="564"/>
      <c r="EO3" s="564"/>
      <c r="EP3" s="564"/>
      <c r="EQ3" s="564"/>
      <c r="ER3" s="564"/>
      <c r="ES3" s="564"/>
      <c r="ET3" s="564"/>
      <c r="EU3" s="564"/>
      <c r="EV3" s="564"/>
      <c r="EW3" s="564"/>
      <c r="EX3" s="564"/>
      <c r="EY3" s="564"/>
      <c r="EZ3" s="564"/>
      <c r="FA3" s="564"/>
      <c r="FB3" s="564"/>
      <c r="FC3" s="564"/>
      <c r="FD3" s="564"/>
      <c r="FE3" s="564"/>
      <c r="FF3" s="564"/>
      <c r="FG3" s="564"/>
      <c r="FH3" s="564"/>
      <c r="FI3" s="672" t="s">
        <v>432</v>
      </c>
      <c r="FJ3" s="673"/>
      <c r="FK3" s="677"/>
      <c r="FL3" s="587" t="s">
        <v>303</v>
      </c>
      <c r="FM3" s="588"/>
      <c r="FN3" s="588"/>
      <c r="FO3" s="588"/>
      <c r="FP3" s="588"/>
      <c r="FQ3" s="588"/>
      <c r="FR3" s="588"/>
      <c r="FS3" s="588"/>
      <c r="FT3" s="588"/>
      <c r="FU3" s="588"/>
      <c r="FV3" s="588"/>
      <c r="FW3" s="588"/>
      <c r="FX3" s="588"/>
      <c r="FY3" s="672" t="s">
        <v>310</v>
      </c>
      <c r="FZ3" s="673"/>
      <c r="GA3" s="673"/>
      <c r="GB3" s="673"/>
      <c r="GC3" s="673"/>
      <c r="GD3" s="673"/>
      <c r="GE3" s="673"/>
      <c r="GF3" s="673"/>
      <c r="GG3" s="673"/>
      <c r="GH3" s="673"/>
      <c r="GI3" s="427"/>
    </row>
    <row r="4" spans="2:193" s="135" customFormat="1" ht="30" customHeight="1" x14ac:dyDescent="0.15">
      <c r="B4" s="610"/>
      <c r="C4" s="567"/>
      <c r="D4" s="570"/>
      <c r="E4" s="573"/>
      <c r="F4" s="573"/>
      <c r="G4" s="573"/>
      <c r="H4" s="625"/>
      <c r="I4" s="633"/>
      <c r="J4" s="610"/>
      <c r="K4" s="610"/>
      <c r="L4" s="610"/>
      <c r="M4" s="610"/>
      <c r="N4" s="570"/>
      <c r="O4" s="570"/>
      <c r="P4" s="600"/>
      <c r="Q4" s="638"/>
      <c r="R4" s="641"/>
      <c r="S4" s="659" t="s">
        <v>44</v>
      </c>
      <c r="T4" s="607" t="s">
        <v>383</v>
      </c>
      <c r="U4" s="627" t="s">
        <v>416</v>
      </c>
      <c r="V4" s="605" t="s">
        <v>44</v>
      </c>
      <c r="W4" s="607" t="s">
        <v>499</v>
      </c>
      <c r="X4" s="627" t="s">
        <v>416</v>
      </c>
      <c r="Y4" s="605" t="s">
        <v>44</v>
      </c>
      <c r="Z4" s="607" t="s">
        <v>499</v>
      </c>
      <c r="AA4" s="627" t="s">
        <v>500</v>
      </c>
      <c r="AB4" s="605" t="s">
        <v>44</v>
      </c>
      <c r="AC4" s="607" t="s">
        <v>498</v>
      </c>
      <c r="AD4" s="627" t="s">
        <v>500</v>
      </c>
      <c r="AE4" s="605" t="s">
        <v>44</v>
      </c>
      <c r="AF4" s="607" t="s">
        <v>498</v>
      </c>
      <c r="AG4" s="627" t="s">
        <v>500</v>
      </c>
      <c r="AH4" s="605" t="s">
        <v>44</v>
      </c>
      <c r="AI4" s="607" t="s">
        <v>498</v>
      </c>
      <c r="AJ4" s="627" t="s">
        <v>500</v>
      </c>
      <c r="AK4" s="605" t="s">
        <v>44</v>
      </c>
      <c r="AL4" s="607" t="s">
        <v>498</v>
      </c>
      <c r="AM4" s="627" t="s">
        <v>500</v>
      </c>
      <c r="AN4" s="605" t="s">
        <v>44</v>
      </c>
      <c r="AO4" s="607" t="s">
        <v>498</v>
      </c>
      <c r="AP4" s="627" t="s">
        <v>500</v>
      </c>
      <c r="AQ4" s="605" t="s">
        <v>44</v>
      </c>
      <c r="AR4" s="607" t="s">
        <v>498</v>
      </c>
      <c r="AS4" s="627" t="s">
        <v>500</v>
      </c>
      <c r="AT4" s="605" t="s">
        <v>44</v>
      </c>
      <c r="AU4" s="607" t="s">
        <v>498</v>
      </c>
      <c r="AV4" s="627" t="s">
        <v>500</v>
      </c>
      <c r="AW4" s="605" t="s">
        <v>44</v>
      </c>
      <c r="AX4" s="607" t="s">
        <v>498</v>
      </c>
      <c r="AY4" s="662" t="s">
        <v>500</v>
      </c>
      <c r="AZ4" s="664" t="s">
        <v>417</v>
      </c>
      <c r="BA4" s="607" t="s">
        <v>383</v>
      </c>
      <c r="BB4" s="627" t="s">
        <v>384</v>
      </c>
      <c r="BC4" s="641"/>
      <c r="BD4" s="654"/>
      <c r="BE4" s="644"/>
      <c r="BF4" s="617"/>
      <c r="BG4" s="617"/>
      <c r="BH4" s="600"/>
      <c r="BI4" s="650"/>
      <c r="BJ4" s="650"/>
      <c r="BK4" s="621"/>
      <c r="BL4" s="622"/>
      <c r="BM4" s="621"/>
      <c r="BN4" s="622"/>
      <c r="BO4" s="621"/>
      <c r="BP4" s="622"/>
      <c r="BQ4" s="621"/>
      <c r="BR4" s="622"/>
      <c r="BS4" s="621"/>
      <c r="BT4" s="622"/>
      <c r="BU4" s="621"/>
      <c r="BV4" s="622"/>
      <c r="BW4" s="621"/>
      <c r="BX4" s="622"/>
      <c r="BY4" s="621"/>
      <c r="BZ4" s="622"/>
      <c r="CA4" s="621"/>
      <c r="CB4" s="622"/>
      <c r="CC4" s="621"/>
      <c r="CD4" s="622"/>
      <c r="CE4" s="577"/>
      <c r="CF4" s="560" t="s">
        <v>117</v>
      </c>
      <c r="CG4" s="561"/>
      <c r="CH4" s="561"/>
      <c r="CI4" s="562"/>
      <c r="CJ4" s="560" t="s">
        <v>118</v>
      </c>
      <c r="CK4" s="561"/>
      <c r="CL4" s="561"/>
      <c r="CM4" s="562"/>
      <c r="CN4" s="560" t="s">
        <v>119</v>
      </c>
      <c r="CO4" s="561"/>
      <c r="CP4" s="561"/>
      <c r="CQ4" s="562"/>
      <c r="CR4" s="560" t="s">
        <v>120</v>
      </c>
      <c r="CS4" s="561"/>
      <c r="CT4" s="561"/>
      <c r="CU4" s="562"/>
      <c r="CV4" s="560" t="s">
        <v>121</v>
      </c>
      <c r="CW4" s="561"/>
      <c r="CX4" s="561"/>
      <c r="CY4" s="562"/>
      <c r="CZ4" s="560" t="s">
        <v>117</v>
      </c>
      <c r="DA4" s="561"/>
      <c r="DB4" s="562"/>
      <c r="DC4" s="560" t="s">
        <v>118</v>
      </c>
      <c r="DD4" s="561"/>
      <c r="DE4" s="562"/>
      <c r="DF4" s="560" t="s">
        <v>119</v>
      </c>
      <c r="DG4" s="561"/>
      <c r="DH4" s="562"/>
      <c r="DI4" s="560" t="s">
        <v>117</v>
      </c>
      <c r="DJ4" s="561"/>
      <c r="DK4" s="561"/>
      <c r="DL4" s="562"/>
      <c r="DM4" s="560" t="s">
        <v>118</v>
      </c>
      <c r="DN4" s="561"/>
      <c r="DO4" s="561"/>
      <c r="DP4" s="562"/>
      <c r="DQ4" s="560" t="s">
        <v>119</v>
      </c>
      <c r="DR4" s="561"/>
      <c r="DS4" s="561"/>
      <c r="DT4" s="562"/>
      <c r="DU4" s="560" t="s">
        <v>120</v>
      </c>
      <c r="DV4" s="561"/>
      <c r="DW4" s="561"/>
      <c r="DX4" s="562"/>
      <c r="DY4" s="560" t="s">
        <v>121</v>
      </c>
      <c r="DZ4" s="561"/>
      <c r="EA4" s="561"/>
      <c r="EB4" s="562"/>
      <c r="EC4" s="560" t="s">
        <v>117</v>
      </c>
      <c r="ED4" s="561"/>
      <c r="EE4" s="561"/>
      <c r="EF4" s="562"/>
      <c r="EG4" s="560" t="s">
        <v>118</v>
      </c>
      <c r="EH4" s="561"/>
      <c r="EI4" s="561"/>
      <c r="EJ4" s="562"/>
      <c r="EK4" s="560" t="s">
        <v>119</v>
      </c>
      <c r="EL4" s="561"/>
      <c r="EM4" s="561"/>
      <c r="EN4" s="562"/>
      <c r="EO4" s="560" t="s">
        <v>120</v>
      </c>
      <c r="EP4" s="561"/>
      <c r="EQ4" s="561"/>
      <c r="ER4" s="562"/>
      <c r="ES4" s="592" t="s">
        <v>121</v>
      </c>
      <c r="ET4" s="561"/>
      <c r="EU4" s="561"/>
      <c r="EV4" s="562"/>
      <c r="EW4" s="592" t="s">
        <v>289</v>
      </c>
      <c r="EX4" s="561"/>
      <c r="EY4" s="561"/>
      <c r="EZ4" s="562"/>
      <c r="FA4" s="592" t="s">
        <v>290</v>
      </c>
      <c r="FB4" s="561"/>
      <c r="FC4" s="561"/>
      <c r="FD4" s="562"/>
      <c r="FE4" s="592" t="s">
        <v>291</v>
      </c>
      <c r="FF4" s="561"/>
      <c r="FG4" s="561"/>
      <c r="FH4" s="562"/>
      <c r="FI4" s="678" t="s">
        <v>433</v>
      </c>
      <c r="FJ4" s="680" t="s">
        <v>434</v>
      </c>
      <c r="FK4" s="562"/>
      <c r="FL4" s="595" t="s">
        <v>315</v>
      </c>
      <c r="FM4" s="590" t="s">
        <v>298</v>
      </c>
      <c r="FN4" s="591"/>
      <c r="FO4" s="592" t="s">
        <v>299</v>
      </c>
      <c r="FP4" s="593"/>
      <c r="FQ4" s="592" t="s">
        <v>300</v>
      </c>
      <c r="FR4" s="593"/>
      <c r="FS4" s="592" t="s">
        <v>301</v>
      </c>
      <c r="FT4" s="593"/>
      <c r="FU4" s="594" t="s">
        <v>302</v>
      </c>
      <c r="FV4" s="593"/>
      <c r="FW4" s="594" t="s">
        <v>484</v>
      </c>
      <c r="FX4" s="591"/>
      <c r="FY4" s="595" t="s">
        <v>314</v>
      </c>
      <c r="FZ4" s="684" t="s">
        <v>311</v>
      </c>
      <c r="GA4" s="685"/>
      <c r="GB4" s="593"/>
      <c r="GC4" s="684" t="s">
        <v>312</v>
      </c>
      <c r="GD4" s="685"/>
      <c r="GE4" s="593"/>
      <c r="GF4" s="686" t="s">
        <v>313</v>
      </c>
      <c r="GG4" s="687"/>
      <c r="GH4" s="688"/>
      <c r="GI4" s="428"/>
    </row>
    <row r="5" spans="2:193" s="135" customFormat="1" ht="134.25" customHeight="1" x14ac:dyDescent="0.15">
      <c r="B5" s="611"/>
      <c r="C5" s="568"/>
      <c r="D5" s="571"/>
      <c r="E5" s="574"/>
      <c r="F5" s="574"/>
      <c r="G5" s="574"/>
      <c r="H5" s="626"/>
      <c r="I5" s="634"/>
      <c r="J5" s="611"/>
      <c r="K5" s="611"/>
      <c r="L5" s="611"/>
      <c r="M5" s="611"/>
      <c r="N5" s="571"/>
      <c r="O5" s="571"/>
      <c r="P5" s="601"/>
      <c r="Q5" s="639"/>
      <c r="R5" s="642"/>
      <c r="S5" s="660"/>
      <c r="T5" s="608"/>
      <c r="U5" s="628"/>
      <c r="V5" s="606"/>
      <c r="W5" s="608"/>
      <c r="X5" s="628"/>
      <c r="Y5" s="606"/>
      <c r="Z5" s="608"/>
      <c r="AA5" s="628"/>
      <c r="AB5" s="606"/>
      <c r="AC5" s="608"/>
      <c r="AD5" s="628"/>
      <c r="AE5" s="606"/>
      <c r="AF5" s="608"/>
      <c r="AG5" s="628"/>
      <c r="AH5" s="606"/>
      <c r="AI5" s="608"/>
      <c r="AJ5" s="628"/>
      <c r="AK5" s="606"/>
      <c r="AL5" s="608"/>
      <c r="AM5" s="628"/>
      <c r="AN5" s="606"/>
      <c r="AO5" s="608"/>
      <c r="AP5" s="628"/>
      <c r="AQ5" s="606"/>
      <c r="AR5" s="608"/>
      <c r="AS5" s="628"/>
      <c r="AT5" s="606"/>
      <c r="AU5" s="608"/>
      <c r="AV5" s="628"/>
      <c r="AW5" s="606"/>
      <c r="AX5" s="608"/>
      <c r="AY5" s="663"/>
      <c r="AZ5" s="665"/>
      <c r="BA5" s="608"/>
      <c r="BB5" s="666"/>
      <c r="BC5" s="642"/>
      <c r="BD5" s="655"/>
      <c r="BE5" s="645"/>
      <c r="BF5" s="618"/>
      <c r="BG5" s="618"/>
      <c r="BH5" s="601"/>
      <c r="BI5" s="651"/>
      <c r="BJ5" s="651"/>
      <c r="BK5" s="208" t="s">
        <v>257</v>
      </c>
      <c r="BL5" s="209" t="s">
        <v>256</v>
      </c>
      <c r="BM5" s="208" t="s">
        <v>257</v>
      </c>
      <c r="BN5" s="209" t="s">
        <v>256</v>
      </c>
      <c r="BO5" s="208" t="s">
        <v>257</v>
      </c>
      <c r="BP5" s="209" t="s">
        <v>256</v>
      </c>
      <c r="BQ5" s="208" t="s">
        <v>257</v>
      </c>
      <c r="BR5" s="209" t="s">
        <v>256</v>
      </c>
      <c r="BS5" s="208" t="s">
        <v>257</v>
      </c>
      <c r="BT5" s="209" t="s">
        <v>256</v>
      </c>
      <c r="BU5" s="208" t="s">
        <v>257</v>
      </c>
      <c r="BV5" s="209" t="s">
        <v>256</v>
      </c>
      <c r="BW5" s="208" t="s">
        <v>257</v>
      </c>
      <c r="BX5" s="209" t="s">
        <v>256</v>
      </c>
      <c r="BY5" s="208" t="s">
        <v>257</v>
      </c>
      <c r="BZ5" s="209" t="s">
        <v>256</v>
      </c>
      <c r="CA5" s="208" t="s">
        <v>257</v>
      </c>
      <c r="CB5" s="209" t="s">
        <v>256</v>
      </c>
      <c r="CC5" s="208" t="s">
        <v>257</v>
      </c>
      <c r="CD5" s="209" t="s">
        <v>256</v>
      </c>
      <c r="CE5" s="578"/>
      <c r="CF5" s="335" t="s">
        <v>199</v>
      </c>
      <c r="CG5" s="142" t="s">
        <v>254</v>
      </c>
      <c r="CH5" s="336" t="s">
        <v>405</v>
      </c>
      <c r="CI5" s="337" t="s">
        <v>406</v>
      </c>
      <c r="CJ5" s="335" t="s">
        <v>199</v>
      </c>
      <c r="CK5" s="142" t="s">
        <v>254</v>
      </c>
      <c r="CL5" s="336" t="s">
        <v>405</v>
      </c>
      <c r="CM5" s="337" t="s">
        <v>406</v>
      </c>
      <c r="CN5" s="335" t="s">
        <v>199</v>
      </c>
      <c r="CO5" s="142" t="s">
        <v>254</v>
      </c>
      <c r="CP5" s="336" t="s">
        <v>405</v>
      </c>
      <c r="CQ5" s="337" t="s">
        <v>406</v>
      </c>
      <c r="CR5" s="335" t="s">
        <v>199</v>
      </c>
      <c r="CS5" s="142" t="s">
        <v>254</v>
      </c>
      <c r="CT5" s="336" t="s">
        <v>405</v>
      </c>
      <c r="CU5" s="337" t="s">
        <v>406</v>
      </c>
      <c r="CV5" s="335" t="s">
        <v>199</v>
      </c>
      <c r="CW5" s="142" t="s">
        <v>254</v>
      </c>
      <c r="CX5" s="336" t="s">
        <v>405</v>
      </c>
      <c r="CY5" s="337" t="s">
        <v>406</v>
      </c>
      <c r="CZ5" s="141" t="s">
        <v>199</v>
      </c>
      <c r="DA5" s="143" t="s">
        <v>198</v>
      </c>
      <c r="DB5" s="338" t="s">
        <v>407</v>
      </c>
      <c r="DC5" s="141" t="s">
        <v>199</v>
      </c>
      <c r="DD5" s="143" t="s">
        <v>198</v>
      </c>
      <c r="DE5" s="338" t="s">
        <v>407</v>
      </c>
      <c r="DF5" s="141" t="s">
        <v>199</v>
      </c>
      <c r="DG5" s="143" t="s">
        <v>198</v>
      </c>
      <c r="DH5" s="338" t="s">
        <v>408</v>
      </c>
      <c r="DI5" s="335" t="s">
        <v>199</v>
      </c>
      <c r="DJ5" s="142" t="s">
        <v>254</v>
      </c>
      <c r="DK5" s="336" t="s">
        <v>405</v>
      </c>
      <c r="DL5" s="337" t="s">
        <v>406</v>
      </c>
      <c r="DM5" s="335" t="s">
        <v>199</v>
      </c>
      <c r="DN5" s="142" t="s">
        <v>254</v>
      </c>
      <c r="DO5" s="336" t="s">
        <v>405</v>
      </c>
      <c r="DP5" s="337" t="s">
        <v>406</v>
      </c>
      <c r="DQ5" s="335" t="s">
        <v>199</v>
      </c>
      <c r="DR5" s="142" t="s">
        <v>254</v>
      </c>
      <c r="DS5" s="336" t="s">
        <v>405</v>
      </c>
      <c r="DT5" s="337" t="s">
        <v>406</v>
      </c>
      <c r="DU5" s="335" t="s">
        <v>199</v>
      </c>
      <c r="DV5" s="142" t="s">
        <v>254</v>
      </c>
      <c r="DW5" s="336" t="s">
        <v>405</v>
      </c>
      <c r="DX5" s="337" t="s">
        <v>406</v>
      </c>
      <c r="DY5" s="335" t="s">
        <v>199</v>
      </c>
      <c r="DZ5" s="142" t="s">
        <v>254</v>
      </c>
      <c r="EA5" s="336" t="s">
        <v>405</v>
      </c>
      <c r="EB5" s="337" t="s">
        <v>406</v>
      </c>
      <c r="EC5" s="141" t="s">
        <v>199</v>
      </c>
      <c r="ED5" s="210" t="s">
        <v>198</v>
      </c>
      <c r="EE5" s="336" t="s">
        <v>405</v>
      </c>
      <c r="EF5" s="337" t="s">
        <v>406</v>
      </c>
      <c r="EG5" s="141" t="s">
        <v>199</v>
      </c>
      <c r="EH5" s="210" t="s">
        <v>198</v>
      </c>
      <c r="EI5" s="336" t="s">
        <v>405</v>
      </c>
      <c r="EJ5" s="337" t="s">
        <v>406</v>
      </c>
      <c r="EK5" s="141" t="s">
        <v>199</v>
      </c>
      <c r="EL5" s="210" t="s">
        <v>198</v>
      </c>
      <c r="EM5" s="336" t="s">
        <v>405</v>
      </c>
      <c r="EN5" s="337" t="s">
        <v>406</v>
      </c>
      <c r="EO5" s="335" t="s">
        <v>199</v>
      </c>
      <c r="EP5" s="142" t="s">
        <v>254</v>
      </c>
      <c r="EQ5" s="336" t="s">
        <v>405</v>
      </c>
      <c r="ER5" s="337" t="s">
        <v>406</v>
      </c>
      <c r="ES5" s="335" t="s">
        <v>199</v>
      </c>
      <c r="ET5" s="142" t="s">
        <v>254</v>
      </c>
      <c r="EU5" s="336" t="s">
        <v>405</v>
      </c>
      <c r="EV5" s="337" t="s">
        <v>406</v>
      </c>
      <c r="EW5" s="335" t="s">
        <v>199</v>
      </c>
      <c r="EX5" s="142" t="s">
        <v>254</v>
      </c>
      <c r="EY5" s="336" t="s">
        <v>405</v>
      </c>
      <c r="EZ5" s="337" t="s">
        <v>406</v>
      </c>
      <c r="FA5" s="335" t="s">
        <v>199</v>
      </c>
      <c r="FB5" s="142" t="s">
        <v>254</v>
      </c>
      <c r="FC5" s="336" t="s">
        <v>405</v>
      </c>
      <c r="FD5" s="337" t="s">
        <v>406</v>
      </c>
      <c r="FE5" s="335" t="s">
        <v>199</v>
      </c>
      <c r="FF5" s="142" t="s">
        <v>254</v>
      </c>
      <c r="FG5" s="336" t="s">
        <v>405</v>
      </c>
      <c r="FH5" s="337" t="s">
        <v>406</v>
      </c>
      <c r="FI5" s="679"/>
      <c r="FJ5" s="528" t="s">
        <v>509</v>
      </c>
      <c r="FK5" s="432" t="s">
        <v>435</v>
      </c>
      <c r="FL5" s="596"/>
      <c r="FM5" s="597" t="str">
        <f>リンク先!F146</f>
        <v>＜人件費＞
職員の人件費（次に掲げるものを除く。）が含まれていないか。
・事業に伴う会計年度任用職員のもの
・結婚支援センターのもの
・令和６年度に３年ルールの１年目・２年目が適用されていた事業のもの
【リスト選択】</v>
      </c>
      <c r="FN5" s="598"/>
      <c r="FO5" s="597" t="str">
        <f>リンク先!G146</f>
        <v>＜備品購入＞
備品購入に要する経費（次に掲げるものを除く。）が含まれていないか。
・真に必要と認められるものであり、リース・レンタル等、購入によらない方法がないもの
【リスト選択】</v>
      </c>
      <c r="FP5" s="598"/>
      <c r="FQ5" s="597" t="str">
        <f>リンク先!H146</f>
        <v>＜施設整備＞
施設整備に要する経費が含まれていないか。
【リスト選択】</v>
      </c>
      <c r="FR5" s="598"/>
      <c r="FS5" s="597" t="str">
        <f>リンク先!I146</f>
        <v>＜個人給付①＞
個人への金銭給付などによる個人の負担を直接的に軽減する事業に要する経費（次に掲げるものを除く。）が含まれていないか。
・結婚支援センター及び結婚支援事業者の登録優待費用
【リスト選択】</v>
      </c>
      <c r="FT5" s="598"/>
      <c r="FU5" s="597" t="str">
        <f>リンク先!J146</f>
        <v>＜個人給付②＞
結婚支援センター及び結婚支援事業者の登録優待費用が含まれていないか。
【リスト選択】</v>
      </c>
      <c r="FV5" s="598"/>
      <c r="FW5" s="597" t="str">
        <f>リンク先!K146</f>
        <v>＜他の国庫負担金等＞
他の国庫負担金、補助金又は交付金の交付の対象となる事業に要する経費が含まれていないか。
【リスト選択】</v>
      </c>
      <c r="FX5" s="598"/>
      <c r="FY5" s="596"/>
      <c r="FZ5" s="681" t="s">
        <v>305</v>
      </c>
      <c r="GA5" s="682"/>
      <c r="GB5" s="683"/>
      <c r="GC5" s="681" t="s">
        <v>305</v>
      </c>
      <c r="GD5" s="682"/>
      <c r="GE5" s="683"/>
      <c r="GF5" s="681" t="s">
        <v>305</v>
      </c>
      <c r="GG5" s="682"/>
      <c r="GH5" s="683"/>
      <c r="GI5" s="429"/>
    </row>
    <row r="6" spans="2:193" s="135" customFormat="1" ht="27" x14ac:dyDescent="0.15">
      <c r="B6" s="144" t="s">
        <v>128</v>
      </c>
      <c r="C6" s="145">
        <f>COLUMN(C5)-COLUMN($B5)+1</f>
        <v>2</v>
      </c>
      <c r="D6" s="145">
        <f>COLUMN(D5)-COLUMN($B5)+1</f>
        <v>3</v>
      </c>
      <c r="E6" s="145">
        <f>COLUMN(E5)-COLUMN($B5)+1</f>
        <v>4</v>
      </c>
      <c r="F6" s="145">
        <f t="shared" ref="F6:CU6" si="0">COLUMN(F5)-COLUMN($B5)+1</f>
        <v>5</v>
      </c>
      <c r="G6" s="145">
        <f t="shared" si="0"/>
        <v>6</v>
      </c>
      <c r="H6" s="146">
        <f t="shared" si="0"/>
        <v>7</v>
      </c>
      <c r="I6" s="168">
        <f t="shared" si="0"/>
        <v>8</v>
      </c>
      <c r="J6" s="145">
        <f t="shared" si="0"/>
        <v>9</v>
      </c>
      <c r="K6" s="145">
        <f t="shared" si="0"/>
        <v>10</v>
      </c>
      <c r="L6" s="145">
        <f t="shared" si="0"/>
        <v>11</v>
      </c>
      <c r="M6" s="145">
        <f t="shared" si="0"/>
        <v>12</v>
      </c>
      <c r="N6" s="145">
        <f t="shared" si="0"/>
        <v>13</v>
      </c>
      <c r="O6" s="145">
        <f t="shared" si="0"/>
        <v>14</v>
      </c>
      <c r="P6" s="145">
        <f t="shared" si="0"/>
        <v>15</v>
      </c>
      <c r="Q6" s="169">
        <f t="shared" si="0"/>
        <v>16</v>
      </c>
      <c r="R6" s="211">
        <f t="shared" ref="R6:U6" si="1">COLUMN(R5)-COLUMN($B5)+1</f>
        <v>17</v>
      </c>
      <c r="S6" s="168">
        <f t="shared" si="1"/>
        <v>18</v>
      </c>
      <c r="T6" s="145">
        <f t="shared" si="1"/>
        <v>19</v>
      </c>
      <c r="U6" s="148">
        <f t="shared" si="1"/>
        <v>20</v>
      </c>
      <c r="V6" s="147">
        <f t="shared" ref="V6:AA6" si="2">COLUMN(V5)-COLUMN($B5)+1</f>
        <v>21</v>
      </c>
      <c r="W6" s="145">
        <f t="shared" si="2"/>
        <v>22</v>
      </c>
      <c r="X6" s="148">
        <f t="shared" si="2"/>
        <v>23</v>
      </c>
      <c r="Y6" s="147">
        <f t="shared" si="2"/>
        <v>24</v>
      </c>
      <c r="Z6" s="145">
        <f t="shared" si="2"/>
        <v>25</v>
      </c>
      <c r="AA6" s="148">
        <f t="shared" si="2"/>
        <v>26</v>
      </c>
      <c r="AB6" s="147">
        <f t="shared" ref="AB6:AJ6" si="3">COLUMN(AB5)-COLUMN($B5)+1</f>
        <v>27</v>
      </c>
      <c r="AC6" s="145">
        <f t="shared" si="3"/>
        <v>28</v>
      </c>
      <c r="AD6" s="148">
        <f t="shared" si="3"/>
        <v>29</v>
      </c>
      <c r="AE6" s="147">
        <f t="shared" si="3"/>
        <v>30</v>
      </c>
      <c r="AF6" s="145">
        <f t="shared" si="3"/>
        <v>31</v>
      </c>
      <c r="AG6" s="148">
        <f t="shared" si="3"/>
        <v>32</v>
      </c>
      <c r="AH6" s="147">
        <f t="shared" si="3"/>
        <v>33</v>
      </c>
      <c r="AI6" s="145">
        <f t="shared" si="3"/>
        <v>34</v>
      </c>
      <c r="AJ6" s="148">
        <f t="shared" si="3"/>
        <v>35</v>
      </c>
      <c r="AK6" s="147">
        <f t="shared" ref="AK6:AY6" si="4">COLUMN(AK5)-COLUMN($B5)+1</f>
        <v>36</v>
      </c>
      <c r="AL6" s="145">
        <f t="shared" si="4"/>
        <v>37</v>
      </c>
      <c r="AM6" s="148">
        <f t="shared" si="4"/>
        <v>38</v>
      </c>
      <c r="AN6" s="147">
        <f t="shared" si="4"/>
        <v>39</v>
      </c>
      <c r="AO6" s="145">
        <f t="shared" si="4"/>
        <v>40</v>
      </c>
      <c r="AP6" s="148">
        <f t="shared" si="4"/>
        <v>41</v>
      </c>
      <c r="AQ6" s="147">
        <f t="shared" si="4"/>
        <v>42</v>
      </c>
      <c r="AR6" s="145">
        <f t="shared" si="4"/>
        <v>43</v>
      </c>
      <c r="AS6" s="148">
        <f t="shared" si="4"/>
        <v>44</v>
      </c>
      <c r="AT6" s="147">
        <f t="shared" si="4"/>
        <v>45</v>
      </c>
      <c r="AU6" s="145">
        <f t="shared" si="4"/>
        <v>46</v>
      </c>
      <c r="AV6" s="148">
        <f t="shared" si="4"/>
        <v>47</v>
      </c>
      <c r="AW6" s="147">
        <f t="shared" si="4"/>
        <v>48</v>
      </c>
      <c r="AX6" s="145">
        <f t="shared" si="4"/>
        <v>49</v>
      </c>
      <c r="AY6" s="169">
        <f t="shared" si="4"/>
        <v>50</v>
      </c>
      <c r="AZ6" s="170">
        <f t="shared" ref="AZ6:BB6" si="5">COLUMN(AZ5)-COLUMN($B5)+1</f>
        <v>51</v>
      </c>
      <c r="BA6" s="145">
        <f t="shared" si="5"/>
        <v>52</v>
      </c>
      <c r="BB6" s="148">
        <f t="shared" si="5"/>
        <v>53</v>
      </c>
      <c r="BC6" s="170">
        <f>COLUMN(BC5)-COLUMN($B5)+1</f>
        <v>54</v>
      </c>
      <c r="BD6" s="145">
        <f>COLUMN(BD5)-COLUMN($B5)+1</f>
        <v>55</v>
      </c>
      <c r="BE6" s="145">
        <f t="shared" si="0"/>
        <v>56</v>
      </c>
      <c r="BF6" s="145">
        <f t="shared" si="0"/>
        <v>57</v>
      </c>
      <c r="BG6" s="145">
        <f t="shared" si="0"/>
        <v>58</v>
      </c>
      <c r="BH6" s="145">
        <f>COLUMN(BH5)-COLUMN($B5)+1</f>
        <v>59</v>
      </c>
      <c r="BI6" s="145">
        <f t="shared" si="0"/>
        <v>60</v>
      </c>
      <c r="BJ6" s="145">
        <f t="shared" si="0"/>
        <v>61</v>
      </c>
      <c r="BK6" s="147">
        <f t="shared" si="0"/>
        <v>62</v>
      </c>
      <c r="BL6" s="148">
        <f t="shared" si="0"/>
        <v>63</v>
      </c>
      <c r="BM6" s="147">
        <f t="shared" ref="BM6:BN6" si="6">COLUMN(BM5)-COLUMN($B5)+1</f>
        <v>64</v>
      </c>
      <c r="BN6" s="148">
        <f t="shared" si="6"/>
        <v>65</v>
      </c>
      <c r="BO6" s="147">
        <f t="shared" ref="BO6:BT6" si="7">COLUMN(BO5)-COLUMN($B5)+1</f>
        <v>66</v>
      </c>
      <c r="BP6" s="148">
        <f t="shared" si="7"/>
        <v>67</v>
      </c>
      <c r="BQ6" s="147">
        <f t="shared" si="7"/>
        <v>68</v>
      </c>
      <c r="BR6" s="148">
        <f t="shared" si="7"/>
        <v>69</v>
      </c>
      <c r="BS6" s="147">
        <f t="shared" si="7"/>
        <v>70</v>
      </c>
      <c r="BT6" s="148">
        <f t="shared" si="7"/>
        <v>71</v>
      </c>
      <c r="BU6" s="147">
        <f t="shared" ref="BU6:CB6" si="8">COLUMN(BU5)-COLUMN($B5)+1</f>
        <v>72</v>
      </c>
      <c r="BV6" s="148">
        <f t="shared" si="8"/>
        <v>73</v>
      </c>
      <c r="BW6" s="147">
        <f t="shared" si="8"/>
        <v>74</v>
      </c>
      <c r="BX6" s="148">
        <f t="shared" si="8"/>
        <v>75</v>
      </c>
      <c r="BY6" s="147">
        <f t="shared" si="8"/>
        <v>76</v>
      </c>
      <c r="BZ6" s="148">
        <f t="shared" si="8"/>
        <v>77</v>
      </c>
      <c r="CA6" s="147">
        <f t="shared" si="8"/>
        <v>78</v>
      </c>
      <c r="CB6" s="148">
        <f t="shared" si="8"/>
        <v>79</v>
      </c>
      <c r="CC6" s="147">
        <f t="shared" si="0"/>
        <v>80</v>
      </c>
      <c r="CD6" s="148">
        <f t="shared" si="0"/>
        <v>81</v>
      </c>
      <c r="CE6" s="146">
        <f>COLUMN(CE5)-COLUMN($B5)+1</f>
        <v>82</v>
      </c>
      <c r="CF6" s="147">
        <f t="shared" si="0"/>
        <v>83</v>
      </c>
      <c r="CG6" s="145">
        <f t="shared" si="0"/>
        <v>84</v>
      </c>
      <c r="CH6" s="145">
        <f t="shared" si="0"/>
        <v>85</v>
      </c>
      <c r="CI6" s="148">
        <f t="shared" si="0"/>
        <v>86</v>
      </c>
      <c r="CJ6" s="147">
        <f t="shared" si="0"/>
        <v>87</v>
      </c>
      <c r="CK6" s="145">
        <f t="shared" si="0"/>
        <v>88</v>
      </c>
      <c r="CL6" s="145">
        <f t="shared" si="0"/>
        <v>89</v>
      </c>
      <c r="CM6" s="148">
        <f t="shared" si="0"/>
        <v>90</v>
      </c>
      <c r="CN6" s="147">
        <f t="shared" si="0"/>
        <v>91</v>
      </c>
      <c r="CO6" s="145">
        <f t="shared" si="0"/>
        <v>92</v>
      </c>
      <c r="CP6" s="145">
        <f t="shared" si="0"/>
        <v>93</v>
      </c>
      <c r="CQ6" s="148">
        <f t="shared" si="0"/>
        <v>94</v>
      </c>
      <c r="CR6" s="147">
        <f t="shared" si="0"/>
        <v>95</v>
      </c>
      <c r="CS6" s="145">
        <f t="shared" si="0"/>
        <v>96</v>
      </c>
      <c r="CT6" s="145">
        <f t="shared" si="0"/>
        <v>97</v>
      </c>
      <c r="CU6" s="148">
        <f t="shared" si="0"/>
        <v>98</v>
      </c>
      <c r="CV6" s="147">
        <f t="shared" ref="CV6:DP6" si="9">COLUMN(CV5)-COLUMN($B5)+1</f>
        <v>99</v>
      </c>
      <c r="CW6" s="145">
        <f t="shared" si="9"/>
        <v>100</v>
      </c>
      <c r="CX6" s="145">
        <f t="shared" si="9"/>
        <v>101</v>
      </c>
      <c r="CY6" s="148">
        <f t="shared" si="9"/>
        <v>102</v>
      </c>
      <c r="CZ6" s="147">
        <f t="shared" si="9"/>
        <v>103</v>
      </c>
      <c r="DA6" s="145">
        <f t="shared" si="9"/>
        <v>104</v>
      </c>
      <c r="DB6" s="148">
        <f t="shared" si="9"/>
        <v>105</v>
      </c>
      <c r="DC6" s="147">
        <f t="shared" si="9"/>
        <v>106</v>
      </c>
      <c r="DD6" s="145">
        <f t="shared" si="9"/>
        <v>107</v>
      </c>
      <c r="DE6" s="148">
        <f t="shared" si="9"/>
        <v>108</v>
      </c>
      <c r="DF6" s="147">
        <f t="shared" si="9"/>
        <v>109</v>
      </c>
      <c r="DG6" s="145">
        <f t="shared" si="9"/>
        <v>110</v>
      </c>
      <c r="DH6" s="148">
        <f t="shared" si="9"/>
        <v>111</v>
      </c>
      <c r="DI6" s="147">
        <f t="shared" si="9"/>
        <v>112</v>
      </c>
      <c r="DJ6" s="145">
        <f t="shared" si="9"/>
        <v>113</v>
      </c>
      <c r="DK6" s="145">
        <f t="shared" si="9"/>
        <v>114</v>
      </c>
      <c r="DL6" s="148">
        <f t="shared" si="9"/>
        <v>115</v>
      </c>
      <c r="DM6" s="147">
        <f t="shared" si="9"/>
        <v>116</v>
      </c>
      <c r="DN6" s="145">
        <f t="shared" si="9"/>
        <v>117</v>
      </c>
      <c r="DO6" s="145">
        <f t="shared" si="9"/>
        <v>118</v>
      </c>
      <c r="DP6" s="148">
        <f t="shared" si="9"/>
        <v>119</v>
      </c>
      <c r="DQ6" s="147">
        <f t="shared" ref="DQ6:DT6" si="10">COLUMN(DQ5)-COLUMN($B5)+1</f>
        <v>120</v>
      </c>
      <c r="DR6" s="145">
        <f t="shared" si="10"/>
        <v>121</v>
      </c>
      <c r="DS6" s="145">
        <f t="shared" si="10"/>
        <v>122</v>
      </c>
      <c r="DT6" s="148">
        <f t="shared" si="10"/>
        <v>123</v>
      </c>
      <c r="DU6" s="147">
        <f t="shared" ref="DU6:DX6" si="11">COLUMN(DU5)-COLUMN($B5)+1</f>
        <v>124</v>
      </c>
      <c r="DV6" s="145">
        <f t="shared" si="11"/>
        <v>125</v>
      </c>
      <c r="DW6" s="145">
        <f t="shared" si="11"/>
        <v>126</v>
      </c>
      <c r="DX6" s="148">
        <f t="shared" si="11"/>
        <v>127</v>
      </c>
      <c r="DY6" s="147">
        <f t="shared" ref="DY6:ER6" si="12">COLUMN(DY5)-COLUMN($B5)+1</f>
        <v>128</v>
      </c>
      <c r="DZ6" s="145">
        <f t="shared" si="12"/>
        <v>129</v>
      </c>
      <c r="EA6" s="145">
        <f t="shared" si="12"/>
        <v>130</v>
      </c>
      <c r="EB6" s="148">
        <f t="shared" si="12"/>
        <v>131</v>
      </c>
      <c r="EC6" s="147">
        <f t="shared" si="12"/>
        <v>132</v>
      </c>
      <c r="ED6" s="145">
        <f t="shared" si="12"/>
        <v>133</v>
      </c>
      <c r="EE6" s="145">
        <f t="shared" si="12"/>
        <v>134</v>
      </c>
      <c r="EF6" s="148">
        <f t="shared" si="12"/>
        <v>135</v>
      </c>
      <c r="EG6" s="147">
        <f t="shared" si="12"/>
        <v>136</v>
      </c>
      <c r="EH6" s="145">
        <f t="shared" si="12"/>
        <v>137</v>
      </c>
      <c r="EI6" s="145">
        <f t="shared" si="12"/>
        <v>138</v>
      </c>
      <c r="EJ6" s="148">
        <f t="shared" si="12"/>
        <v>139</v>
      </c>
      <c r="EK6" s="147">
        <f t="shared" si="12"/>
        <v>140</v>
      </c>
      <c r="EL6" s="145">
        <f t="shared" si="12"/>
        <v>141</v>
      </c>
      <c r="EM6" s="145">
        <f t="shared" si="12"/>
        <v>142</v>
      </c>
      <c r="EN6" s="148">
        <f t="shared" si="12"/>
        <v>143</v>
      </c>
      <c r="EO6" s="147">
        <f t="shared" si="12"/>
        <v>144</v>
      </c>
      <c r="EP6" s="145">
        <f t="shared" si="12"/>
        <v>145</v>
      </c>
      <c r="EQ6" s="145">
        <f t="shared" si="12"/>
        <v>146</v>
      </c>
      <c r="ER6" s="148">
        <f t="shared" si="12"/>
        <v>147</v>
      </c>
      <c r="ES6" s="147">
        <f t="shared" ref="ES6:FL6" si="13">COLUMN(ES5)-COLUMN($B5)+1</f>
        <v>148</v>
      </c>
      <c r="ET6" s="145">
        <f t="shared" si="13"/>
        <v>149</v>
      </c>
      <c r="EU6" s="145">
        <f t="shared" si="13"/>
        <v>150</v>
      </c>
      <c r="EV6" s="148">
        <f t="shared" si="13"/>
        <v>151</v>
      </c>
      <c r="EW6" s="147">
        <f t="shared" si="13"/>
        <v>152</v>
      </c>
      <c r="EX6" s="145">
        <f t="shared" si="13"/>
        <v>153</v>
      </c>
      <c r="EY6" s="145">
        <f t="shared" si="13"/>
        <v>154</v>
      </c>
      <c r="EZ6" s="148">
        <f t="shared" si="13"/>
        <v>155</v>
      </c>
      <c r="FA6" s="147">
        <f t="shared" si="13"/>
        <v>156</v>
      </c>
      <c r="FB6" s="145">
        <f t="shared" si="13"/>
        <v>157</v>
      </c>
      <c r="FC6" s="145">
        <f t="shared" si="13"/>
        <v>158</v>
      </c>
      <c r="FD6" s="148">
        <f t="shared" si="13"/>
        <v>159</v>
      </c>
      <c r="FE6" s="147">
        <f t="shared" si="13"/>
        <v>160</v>
      </c>
      <c r="FF6" s="145">
        <f t="shared" si="13"/>
        <v>161</v>
      </c>
      <c r="FG6" s="145">
        <f t="shared" si="13"/>
        <v>162</v>
      </c>
      <c r="FH6" s="148">
        <f t="shared" si="13"/>
        <v>163</v>
      </c>
      <c r="FI6" s="147">
        <f t="shared" ref="FI6:FK6" si="14">COLUMN(FI5)-COLUMN($B5)+1</f>
        <v>164</v>
      </c>
      <c r="FJ6" s="145">
        <f t="shared" si="14"/>
        <v>165</v>
      </c>
      <c r="FK6" s="148">
        <f t="shared" si="14"/>
        <v>166</v>
      </c>
      <c r="FL6" s="212">
        <f t="shared" si="13"/>
        <v>167</v>
      </c>
      <c r="FM6" s="147">
        <f t="shared" ref="FM6:FW6" si="15">COLUMN(FM5)-COLUMN($B5)+1</f>
        <v>168</v>
      </c>
      <c r="FN6" s="148">
        <f t="shared" si="15"/>
        <v>169</v>
      </c>
      <c r="FO6" s="147">
        <f t="shared" ref="FO6:FP6" si="16">COLUMN(FO5)-COLUMN($B5)+1</f>
        <v>170</v>
      </c>
      <c r="FP6" s="148">
        <f t="shared" si="16"/>
        <v>171</v>
      </c>
      <c r="FQ6" s="147">
        <f t="shared" ref="FQ6:FR6" si="17">COLUMN(FQ5)-COLUMN($B5)+1</f>
        <v>172</v>
      </c>
      <c r="FR6" s="148">
        <f t="shared" si="17"/>
        <v>173</v>
      </c>
      <c r="FS6" s="147">
        <f t="shared" si="15"/>
        <v>174</v>
      </c>
      <c r="FT6" s="148">
        <f t="shared" si="15"/>
        <v>175</v>
      </c>
      <c r="FU6" s="147">
        <f t="shared" ref="FU6:FV6" si="18">COLUMN(FU5)-COLUMN($B5)+1</f>
        <v>176</v>
      </c>
      <c r="FV6" s="148">
        <f t="shared" si="18"/>
        <v>177</v>
      </c>
      <c r="FW6" s="147">
        <f t="shared" si="15"/>
        <v>178</v>
      </c>
      <c r="FX6" s="148">
        <f t="shared" ref="FX6" si="19">COLUMN(FX5)-COLUMN($B5)+1</f>
        <v>179</v>
      </c>
      <c r="FY6" s="212">
        <f t="shared" ref="FY6:GC6" si="20">COLUMN(FY5)-COLUMN($B5)+1</f>
        <v>180</v>
      </c>
      <c r="FZ6" s="147">
        <f t="shared" si="20"/>
        <v>181</v>
      </c>
      <c r="GA6" s="145">
        <f t="shared" si="20"/>
        <v>182</v>
      </c>
      <c r="GB6" s="148">
        <f t="shared" si="20"/>
        <v>183</v>
      </c>
      <c r="GC6" s="147">
        <f t="shared" si="20"/>
        <v>184</v>
      </c>
      <c r="GD6" s="145">
        <f t="shared" ref="GD6:GG6" si="21">COLUMN(GD5)-COLUMN($B5)+1</f>
        <v>185</v>
      </c>
      <c r="GE6" s="148">
        <f t="shared" si="21"/>
        <v>186</v>
      </c>
      <c r="GF6" s="147">
        <f t="shared" ref="GF6" si="22">COLUMN(GF5)-COLUMN($B5)+1</f>
        <v>187</v>
      </c>
      <c r="GG6" s="145">
        <f t="shared" si="21"/>
        <v>188</v>
      </c>
      <c r="GH6" s="148">
        <f t="shared" ref="GH6" si="23">COLUMN(GH5)-COLUMN($B5)+1</f>
        <v>189</v>
      </c>
      <c r="GI6" s="430"/>
    </row>
    <row r="7" spans="2:193" ht="187.5" customHeight="1" thickBot="1" x14ac:dyDescent="0.2">
      <c r="B7" s="171" t="s">
        <v>117</v>
      </c>
      <c r="C7" s="172">
        <f>'1_共通入力シート【記載必須】'!$B$7</f>
        <v>435015</v>
      </c>
      <c r="D7" s="173" t="str">
        <f>'1_共通入力シート【記載必須】'!$C$7</f>
        <v>市町村</v>
      </c>
      <c r="E7" s="174" t="str">
        <f>'1_共通入力シート【記載必須】'!$D$7</f>
        <v>熊本県</v>
      </c>
      <c r="F7" s="129" t="str">
        <f>'1_共通入力シート【記載必須】'!$E$7</f>
        <v>錦町</v>
      </c>
      <c r="G7" s="128" t="str">
        <f>'1_共通入力シート【記載必須】'!$F$7</f>
        <v>熊本県錦町</v>
      </c>
      <c r="H7" s="497"/>
      <c r="I7" s="121"/>
      <c r="J7" s="85"/>
      <c r="K7" s="85"/>
      <c r="L7" s="85"/>
      <c r="M7" s="86"/>
      <c r="N7" s="213" t="b">
        <f>IF(リンク先!$G$2=GK7,リンク先!$F$2,IF(リンク先!$G$3=GK7,リンク先!$F$3,IF(リンク先!$G$4=GK7,リンク先!$F$4,IF(リンク先!$G$5=GK7,リンク先!$F$5,IF(リンク先!$G$6=GK7,リンク先!$F$6,IF(リンク先!$G$7=GK7,リンク先!$F$7,IF(リンク先!$G$8=GK7,リンク先!$F$8)))))))</f>
        <v>0</v>
      </c>
      <c r="O7" s="175">
        <f t="shared" ref="O7" si="24">AZ7</f>
        <v>0</v>
      </c>
      <c r="P7" s="87"/>
      <c r="Q7" s="214">
        <f t="shared" ref="Q7" si="25">BA7</f>
        <v>0</v>
      </c>
      <c r="R7" s="215">
        <f t="shared" ref="R7" si="26">O7-P7</f>
        <v>0</v>
      </c>
      <c r="S7" s="353"/>
      <c r="T7" s="518">
        <f t="shared" ref="T7:T25" si="27">S7-U7</f>
        <v>0</v>
      </c>
      <c r="U7" s="225"/>
      <c r="V7" s="224"/>
      <c r="W7" s="518">
        <f t="shared" ref="W7:W25" si="28">V7-X7</f>
        <v>0</v>
      </c>
      <c r="X7" s="225"/>
      <c r="Y7" s="224"/>
      <c r="Z7" s="518">
        <f t="shared" ref="Z7:Z25" si="29">Y7-AA7</f>
        <v>0</v>
      </c>
      <c r="AA7" s="225"/>
      <c r="AB7" s="224"/>
      <c r="AC7" s="518">
        <f t="shared" ref="AC7:AC25" si="30">AB7-AD7</f>
        <v>0</v>
      </c>
      <c r="AD7" s="225"/>
      <c r="AE7" s="224"/>
      <c r="AF7" s="518">
        <f t="shared" ref="AF7:AF25" si="31">AE7-AG7</f>
        <v>0</v>
      </c>
      <c r="AG7" s="225"/>
      <c r="AH7" s="224"/>
      <c r="AI7" s="518">
        <f t="shared" ref="AI7:AI25" si="32">AH7-AJ7</f>
        <v>0</v>
      </c>
      <c r="AJ7" s="225"/>
      <c r="AK7" s="224"/>
      <c r="AL7" s="518">
        <f t="shared" ref="AL7:AL25" si="33">AK7-AM7</f>
        <v>0</v>
      </c>
      <c r="AM7" s="225"/>
      <c r="AN7" s="224"/>
      <c r="AO7" s="518">
        <f t="shared" ref="AO7:AO25" si="34">AN7-AP7</f>
        <v>0</v>
      </c>
      <c r="AP7" s="225"/>
      <c r="AQ7" s="224"/>
      <c r="AR7" s="518">
        <f t="shared" ref="AR7:AR25" si="35">AQ7-AS7</f>
        <v>0</v>
      </c>
      <c r="AS7" s="225"/>
      <c r="AT7" s="224"/>
      <c r="AU7" s="518">
        <f t="shared" ref="AU7:AU25" si="36">AT7-AV7</f>
        <v>0</v>
      </c>
      <c r="AV7" s="225"/>
      <c r="AW7" s="224"/>
      <c r="AX7" s="518">
        <f t="shared" ref="AX7:AX25" si="37">AW7-AY7</f>
        <v>0</v>
      </c>
      <c r="AY7" s="354"/>
      <c r="AZ7" s="344">
        <f t="shared" ref="AZ7" si="38">S7+V7+Y7+AB7+AE7+AH7+AK7+AN7+AQ7+AT7+AW7</f>
        <v>0</v>
      </c>
      <c r="BA7" s="178">
        <f t="shared" ref="BA7:BB7" si="39">T7+W7+Z7+AC7+AF7+AI7+AL7+AO7+AR7+AU7+AX7</f>
        <v>0</v>
      </c>
      <c r="BB7" s="216">
        <f t="shared" si="39"/>
        <v>0</v>
      </c>
      <c r="BC7" s="226"/>
      <c r="BD7" s="197"/>
      <c r="BE7" s="198"/>
      <c r="BF7" s="199"/>
      <c r="BG7" s="176" t="e">
        <f t="shared" ref="BG7" si="40">DATEVALUE(BF7&amp;"年12月31日")</f>
        <v>#VALUE!</v>
      </c>
      <c r="BH7" s="177">
        <f t="shared" ref="BH7" si="41">2025-BF7</f>
        <v>2025</v>
      </c>
      <c r="BI7" s="351" t="str">
        <f>'1_共通入力シート【記載必須】'!$G$7</f>
        <v>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v>
      </c>
      <c r="BJ7" s="488"/>
      <c r="BK7" s="484"/>
      <c r="BL7" s="483"/>
      <c r="BM7" s="496"/>
      <c r="BN7" s="483"/>
      <c r="BO7" s="358"/>
      <c r="BP7" s="348"/>
      <c r="BQ7" s="357"/>
      <c r="BR7" s="348"/>
      <c r="BS7" s="359"/>
      <c r="BT7" s="348"/>
      <c r="BU7" s="357"/>
      <c r="BV7" s="348"/>
      <c r="BW7" s="357"/>
      <c r="BX7" s="348"/>
      <c r="BY7" s="357"/>
      <c r="BZ7" s="348"/>
      <c r="CA7" s="357"/>
      <c r="CB7" s="348"/>
      <c r="CC7" s="357"/>
      <c r="CD7" s="348"/>
      <c r="CE7" s="495"/>
      <c r="CF7" s="179" t="str">
        <f>IF('1_共通入力シート【記載必須】'!H$7="","",'1_共通入力シート【記載必須】'!H$7)</f>
        <v>不妊治療の助成</v>
      </c>
      <c r="CG7" s="132" t="str">
        <f>IF('1_共通入力シート【記載必須】'!I$7="","",'1_共通入力シート【記載必須】'!I$7)</f>
        <v>件</v>
      </c>
      <c r="CH7" s="132" t="str">
        <f>IF('1_共通入力シート【記載必須】'!J$7="","",'1_共通入力シート【記載必須】'!J$7)</f>
        <v>18（Ｒ9年度）</v>
      </c>
      <c r="CI7" s="180" t="str">
        <f>IF('1_共通入力シート【記載必須】'!K$7="","",'1_共通入力シート【記載必須】'!K$7)</f>
        <v>---</v>
      </c>
      <c r="CJ7" s="179" t="str">
        <f>IF('1_共通入力シート【記載必須】'!L$7="","",'1_共通入力シート【記載必須】'!L$7)</f>
        <v>子宝祝い金</v>
      </c>
      <c r="CK7" s="132" t="str">
        <f>IF('1_共通入力シート【記載必須】'!M$7="","",'1_共通入力シート【記載必須】'!M$7)</f>
        <v>件</v>
      </c>
      <c r="CL7" s="132" t="str">
        <f>IF('1_共通入力シート【記載必須】'!N$7="","",'1_共通入力シート【記載必須】'!N$7)</f>
        <v>320
（Ｒ6～Ｒ9年度の累計）</v>
      </c>
      <c r="CM7" s="180" t="str">
        <f>IF('1_共通入力シート【記載必須】'!O$7="","",'1_共通入力シート【記載必須】'!O$7)</f>
        <v>---</v>
      </c>
      <c r="CN7" s="179" t="str">
        <f>IF('1_共通入力シート【記載必須】'!P$7="","",'1_共通入力シート【記載必須】'!P$7)</f>
        <v>子ども医療費の助成</v>
      </c>
      <c r="CO7" s="132" t="str">
        <f>IF('1_共通入力シート【記載必須】'!Q$7="","",'1_共通入力シート【記載必須】'!Q$7)</f>
        <v>件</v>
      </c>
      <c r="CP7" s="132" t="str">
        <f>IF('1_共通入力シート【記載必須】'!R$7="","",'1_共通入力シート【記載必須】'!R$7)</f>
        <v>28,000（年間）</v>
      </c>
      <c r="CQ7" s="180" t="str">
        <f>IF('1_共通入力シート【記載必須】'!S$7="","",'1_共通入力シート【記載必須】'!S$7)</f>
        <v>---</v>
      </c>
      <c r="CR7" s="179" t="str">
        <f>IF('1_共通入力シート【記載必須】'!T$7="","",'1_共通入力シート【記載必須】'!T$7)</f>
        <v>学童保育の充実</v>
      </c>
      <c r="CS7" s="132" t="str">
        <f>IF('1_共通入力シート【記載必須】'!U$7="","",'1_共通入力シート【記載必須】'!U$7)</f>
        <v>件</v>
      </c>
      <c r="CT7" s="132" t="str">
        <f>IF('1_共通入力シート【記載必須】'!V$7="","",'1_共通入力シート【記載必須】'!V$7)</f>
        <v>4（Ｒ6年度）</v>
      </c>
      <c r="CU7" s="180" t="str">
        <f>IF('1_共通入力シート【記載必須】'!W$7="","",'1_共通入力シート【記載必須】'!W$7)</f>
        <v>4（Ｒ6年度）</v>
      </c>
      <c r="CV7" s="179" t="str">
        <f>IF('1_共通入力シート【記載必須】'!X$7="","",'1_共通入力シート【記載必須】'!X$7)</f>
        <v>妊婦健康診断の無料実施（低出生体重児の出生率の減少）</v>
      </c>
      <c r="CW7" s="132" t="str">
        <f>IF('1_共通入力シート【記載必須】'!Y$7="","",'1_共通入力シート【記載必須】'!Y$7)</f>
        <v>％</v>
      </c>
      <c r="CX7" s="132" t="str">
        <f>IF('1_共通入力シート【記載必須】'!Z$7="","",'1_共通入力シート【記載必須】'!Z$7)</f>
        <v>5（Ｒ9年度）</v>
      </c>
      <c r="CY7" s="180" t="str">
        <f>IF('1_共通入力シート【記載必須】'!AA$7="","",'1_共通入力シート【記載必須】'!AA$7)</f>
        <v>---</v>
      </c>
      <c r="CZ7" s="179" t="str">
        <f>IF('1_共通入力シート【記載必須】'!AB$7="","",'1_共通入力シート【記載必須】'!AB$7)</f>
        <v>合計特殊出生率</v>
      </c>
      <c r="DA7" s="181" t="str">
        <f>IF('1_共通入力シート【記載必須】'!AC$7="","",'1_共通入力シート【記載必須】'!AC$7)</f>
        <v/>
      </c>
      <c r="DB7" s="180" t="str">
        <f>IF('1_共通入力シート【記載必須】'!AD$7="","",'1_共通入力シート【記載必須】'!AD$7)</f>
        <v>1.95
（Ｈ31～Ｒ4）</v>
      </c>
      <c r="DC7" s="179" t="str">
        <f>IF('1_共通入力シート【記載必須】'!AE$7="","",'1_共通入力シート【記載必須】'!AE$7)</f>
        <v>婚姻件数</v>
      </c>
      <c r="DD7" s="132" t="str">
        <f>IF('1_共通入力シート【記載必須】'!AF$7="","",'1_共通入力シート【記載必須】'!AF$7)</f>
        <v>件</v>
      </c>
      <c r="DE7" s="180" t="str">
        <f>IF('1_共通入力シート【記載必須】'!AG$7="","",'1_共通入力シート【記載必須】'!AG$7)</f>
        <v>32(R5年度）</v>
      </c>
      <c r="DF7" s="179" t="str">
        <f>IF('1_共通入力シート【記載必須】'!AH$7="","",'1_共通入力シート【記載必須】'!AH$7)</f>
        <v>婚姻率</v>
      </c>
      <c r="DG7" s="181" t="str">
        <f>IF('1_共通入力シート【記載必須】'!AI$7="","",'1_共通入力シート【記載必須】'!AI$7)</f>
        <v/>
      </c>
      <c r="DH7" s="180" t="str">
        <f>IF('1_共通入力シート【記載必須】'!AJ$7="","",'1_共通入力シート【記載必須】'!AJ$7)</f>
        <v>3.16(R5年度）</v>
      </c>
      <c r="DI7" s="227"/>
      <c r="DJ7" s="230"/>
      <c r="DK7" s="493"/>
      <c r="DL7" s="494"/>
      <c r="DM7" s="227"/>
      <c r="DN7" s="230"/>
      <c r="DO7" s="493"/>
      <c r="DP7" s="494"/>
      <c r="DQ7" s="227"/>
      <c r="DR7" s="230"/>
      <c r="DS7" s="493"/>
      <c r="DT7" s="494"/>
      <c r="DU7" s="227"/>
      <c r="DV7" s="230"/>
      <c r="DW7" s="228"/>
      <c r="DX7" s="229"/>
      <c r="DY7" s="227"/>
      <c r="DZ7" s="230"/>
      <c r="EA7" s="228"/>
      <c r="EB7" s="229"/>
      <c r="EC7" s="217" t="s">
        <v>327</v>
      </c>
      <c r="ED7" s="218" t="s">
        <v>38</v>
      </c>
      <c r="EE7" s="493"/>
      <c r="EF7" s="494"/>
      <c r="EG7" s="217" t="s">
        <v>328</v>
      </c>
      <c r="EH7" s="218" t="s">
        <v>38</v>
      </c>
      <c r="EI7" s="489"/>
      <c r="EJ7" s="490"/>
      <c r="EK7" s="217" t="s">
        <v>329</v>
      </c>
      <c r="EL7" s="218" t="s">
        <v>38</v>
      </c>
      <c r="EM7" s="493"/>
      <c r="EN7" s="490"/>
      <c r="EO7" s="227"/>
      <c r="EP7" s="230"/>
      <c r="EQ7" s="493"/>
      <c r="ER7" s="494"/>
      <c r="ES7" s="227"/>
      <c r="ET7" s="230"/>
      <c r="EU7" s="493"/>
      <c r="EV7" s="494"/>
      <c r="EW7" s="227"/>
      <c r="EX7" s="230"/>
      <c r="EY7" s="228"/>
      <c r="EZ7" s="229"/>
      <c r="FA7" s="227"/>
      <c r="FB7" s="230"/>
      <c r="FC7" s="228"/>
      <c r="FD7" s="229"/>
      <c r="FE7" s="227"/>
      <c r="FF7" s="230"/>
      <c r="FG7" s="228"/>
      <c r="FH7" s="229"/>
      <c r="FI7" s="525"/>
      <c r="FJ7" s="526"/>
      <c r="FK7" s="529"/>
      <c r="FL7" s="219" t="str">
        <f>IF(OR(FN7="NG",FP7="NG",FR7="NG",FT7="NG",FV7="NG",FX7="NG"),"NG","OK")</f>
        <v>NG</v>
      </c>
      <c r="FM7" s="124"/>
      <c r="FN7" s="125" t="str">
        <f t="shared" ref="FN7" si="42">IF(FM7="含まれていない","OK","NG")</f>
        <v>NG</v>
      </c>
      <c r="FO7" s="124"/>
      <c r="FP7" s="125" t="str">
        <f>IF(FO7="含まれていない","OK","NG")</f>
        <v>NG</v>
      </c>
      <c r="FQ7" s="124"/>
      <c r="FR7" s="125" t="str">
        <f t="shared" ref="FR7" si="43">IF(FQ7="含まれていない","OK","NG")</f>
        <v>NG</v>
      </c>
      <c r="FS7" s="124"/>
      <c r="FT7" s="125" t="str">
        <f t="shared" ref="FT7" si="44">IF(FS7="含まれていない","OK","NG")</f>
        <v>NG</v>
      </c>
      <c r="FU7" s="124"/>
      <c r="FV7" s="125" t="str">
        <f>IF(OR(FU7="含まれている（留意点等の要件ア〜エを満たしている）",FU7="含まれていない"),"OK","NG")</f>
        <v>NG</v>
      </c>
      <c r="FW7" s="124"/>
      <c r="FX7" s="125" t="str">
        <f t="shared" ref="FX7" si="45">IF(FW7="含まれていない","OK","NG")</f>
        <v>NG</v>
      </c>
      <c r="FY7" s="219" t="str">
        <f>IF(OR(GB7="NG",GE7="NG",GH7="NG"),"NG","OK")</f>
        <v>OK</v>
      </c>
      <c r="FZ7" s="179" t="str">
        <f>IFERROR(VLOOKUP($L7,リンク先!$E$147:$M$157,2,FALSE)&amp;"","")</f>
        <v/>
      </c>
      <c r="GA7" s="126"/>
      <c r="GB7" s="125" t="str">
        <f t="shared" ref="GB7" si="46">IF(OR(GA7="○",FZ7=""),"OK","NG")</f>
        <v>OK</v>
      </c>
      <c r="GC7" s="179" t="str">
        <f>IFERROR(VLOOKUP($L7,リンク先!$E$147:$M$157,3,FALSE)&amp;"","")</f>
        <v/>
      </c>
      <c r="GD7" s="126"/>
      <c r="GE7" s="125" t="str">
        <f t="shared" ref="GE7" si="47">IF(OR(GD7="○",GC7=""),"OK","NG")</f>
        <v>OK</v>
      </c>
      <c r="GF7" s="179" t="str">
        <f>IFERROR(VLOOKUP($L7,リンク先!$E$147:$M$157,4,FALSE)&amp;"","")</f>
        <v/>
      </c>
      <c r="GG7" s="126"/>
      <c r="GH7" s="125" t="str">
        <f t="shared" ref="GH7" si="48">IF(OR(GG7="○",GF7=""),"OK","NG")</f>
        <v>OK</v>
      </c>
      <c r="GI7" s="431"/>
      <c r="GK7" s="138" t="str">
        <f>J7&amp;K7</f>
        <v/>
      </c>
    </row>
    <row r="8" spans="2:193" ht="187.5" hidden="1" customHeight="1" thickBot="1" x14ac:dyDescent="0.2">
      <c r="B8" s="171" t="s">
        <v>333</v>
      </c>
      <c r="C8" s="172">
        <f>'1_共通入力シート【記載必須】'!$B$7</f>
        <v>435015</v>
      </c>
      <c r="D8" s="173" t="str">
        <f>'1_共通入力シート【記載必須】'!$C$7</f>
        <v>市町村</v>
      </c>
      <c r="E8" s="174" t="str">
        <f>'1_共通入力シート【記載必須】'!$D$7</f>
        <v>熊本県</v>
      </c>
      <c r="F8" s="129" t="str">
        <f>'1_共通入力シート【記載必須】'!$E$7</f>
        <v>錦町</v>
      </c>
      <c r="G8" s="128" t="str">
        <f>'1_共通入力シート【記載必須】'!$F$7</f>
        <v>熊本県錦町</v>
      </c>
      <c r="H8" s="223"/>
      <c r="I8" s="121"/>
      <c r="J8" s="85"/>
      <c r="K8" s="85"/>
      <c r="L8" s="85"/>
      <c r="M8" s="86"/>
      <c r="N8" s="213" t="b">
        <f>IF(リンク先!$G$2=GK8,リンク先!$F$2,IF(リンク先!$G$3=GK8,リンク先!$F$3,IF(リンク先!$G$4=GK8,リンク先!$F$4,IF(リンク先!$G$5=GK8,リンク先!$F$5,IF(リンク先!$G$6=GK8,リンク先!$F$6,IF(リンク先!$G$7=GK8,リンク先!$F$7,IF(リンク先!$G$8=GK8,リンク先!$F$8)))))))</f>
        <v>0</v>
      </c>
      <c r="O8" s="175">
        <f t="shared" ref="O8:O9" si="49">AZ8</f>
        <v>0</v>
      </c>
      <c r="P8" s="87"/>
      <c r="Q8" s="214">
        <f t="shared" ref="Q8:Q9" si="50">BA8</f>
        <v>0</v>
      </c>
      <c r="R8" s="215">
        <f t="shared" ref="R8:R9" si="51">O8-P8</f>
        <v>0</v>
      </c>
      <c r="S8" s="353"/>
      <c r="T8" s="518">
        <f t="shared" si="27"/>
        <v>0</v>
      </c>
      <c r="U8" s="225"/>
      <c r="V8" s="224"/>
      <c r="W8" s="518">
        <f t="shared" si="28"/>
        <v>0</v>
      </c>
      <c r="X8" s="225"/>
      <c r="Y8" s="224"/>
      <c r="Z8" s="518">
        <f t="shared" si="29"/>
        <v>0</v>
      </c>
      <c r="AA8" s="225"/>
      <c r="AB8" s="224"/>
      <c r="AC8" s="518">
        <f t="shared" si="30"/>
        <v>0</v>
      </c>
      <c r="AD8" s="225"/>
      <c r="AE8" s="224"/>
      <c r="AF8" s="518">
        <f t="shared" si="31"/>
        <v>0</v>
      </c>
      <c r="AG8" s="225"/>
      <c r="AH8" s="224"/>
      <c r="AI8" s="518">
        <f t="shared" si="32"/>
        <v>0</v>
      </c>
      <c r="AJ8" s="225"/>
      <c r="AK8" s="224"/>
      <c r="AL8" s="518">
        <f t="shared" si="33"/>
        <v>0</v>
      </c>
      <c r="AM8" s="225"/>
      <c r="AN8" s="224"/>
      <c r="AO8" s="518">
        <f t="shared" si="34"/>
        <v>0</v>
      </c>
      <c r="AP8" s="225"/>
      <c r="AQ8" s="224"/>
      <c r="AR8" s="518">
        <f t="shared" si="35"/>
        <v>0</v>
      </c>
      <c r="AS8" s="225"/>
      <c r="AT8" s="224"/>
      <c r="AU8" s="518">
        <f t="shared" si="36"/>
        <v>0</v>
      </c>
      <c r="AV8" s="225"/>
      <c r="AW8" s="224"/>
      <c r="AX8" s="518">
        <f t="shared" si="37"/>
        <v>0</v>
      </c>
      <c r="AY8" s="354"/>
      <c r="AZ8" s="344">
        <f t="shared" ref="AZ8:AZ9" si="52">S8+V8+Y8+AB8+AE8+AH8+AK8+AN8+AQ8+AT8+AW8</f>
        <v>0</v>
      </c>
      <c r="BA8" s="178">
        <f t="shared" ref="BA8:BA9" si="53">T8+W8+Z8+AC8+AF8+AI8+AL8+AO8+AR8+AU8+AX8</f>
        <v>0</v>
      </c>
      <c r="BB8" s="216">
        <f t="shared" ref="BB8:BB9" si="54">U8+X8+AA8+AD8+AG8+AJ8+AM8+AP8+AS8+AV8+AY8</f>
        <v>0</v>
      </c>
      <c r="BC8" s="226"/>
      <c r="BD8" s="197"/>
      <c r="BE8" s="198"/>
      <c r="BF8" s="199"/>
      <c r="BG8" s="176" t="e">
        <f t="shared" ref="BG8:BG9" si="55">DATEVALUE(BF8&amp;"年12月31日")</f>
        <v>#VALUE!</v>
      </c>
      <c r="BH8" s="177">
        <f t="shared" ref="BH8:BH9" si="56">2025-BF8</f>
        <v>2025</v>
      </c>
      <c r="BI8" s="351" t="str">
        <f>'1_共通入力シート【記載必須】'!$G$7</f>
        <v>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v>
      </c>
      <c r="BJ8" s="349"/>
      <c r="BK8" s="357"/>
      <c r="BL8" s="347"/>
      <c r="BM8" s="357"/>
      <c r="BN8" s="348"/>
      <c r="BO8" s="358"/>
      <c r="BP8" s="348"/>
      <c r="BQ8" s="357"/>
      <c r="BR8" s="348"/>
      <c r="BS8" s="359"/>
      <c r="BT8" s="348"/>
      <c r="BU8" s="357"/>
      <c r="BV8" s="348"/>
      <c r="BW8" s="357"/>
      <c r="BX8" s="348"/>
      <c r="BY8" s="357"/>
      <c r="BZ8" s="348"/>
      <c r="CA8" s="357"/>
      <c r="CB8" s="348"/>
      <c r="CC8" s="357"/>
      <c r="CD8" s="348"/>
      <c r="CE8" s="360"/>
      <c r="CF8" s="179" t="str">
        <f>IF('1_共通入力シート【記載必須】'!H$7="","",'1_共通入力シート【記載必須】'!H$7)</f>
        <v>不妊治療の助成</v>
      </c>
      <c r="CG8" s="132" t="str">
        <f>IF('1_共通入力シート【記載必須】'!I$7="","",'1_共通入力シート【記載必須】'!I$7)</f>
        <v>件</v>
      </c>
      <c r="CH8" s="132" t="str">
        <f>IF('1_共通入力シート【記載必須】'!J$7="","",'1_共通入力シート【記載必須】'!J$7)</f>
        <v>18（Ｒ9年度）</v>
      </c>
      <c r="CI8" s="180" t="str">
        <f>IF('1_共通入力シート【記載必須】'!K$7="","",'1_共通入力シート【記載必須】'!K$7)</f>
        <v>---</v>
      </c>
      <c r="CJ8" s="179" t="str">
        <f>IF('1_共通入力シート【記載必須】'!L$7="","",'1_共通入力シート【記載必須】'!L$7)</f>
        <v>子宝祝い金</v>
      </c>
      <c r="CK8" s="132" t="str">
        <f>IF('1_共通入力シート【記載必須】'!M$7="","",'1_共通入力シート【記載必須】'!M$7)</f>
        <v>件</v>
      </c>
      <c r="CL8" s="132" t="str">
        <f>IF('1_共通入力シート【記載必須】'!N$7="","",'1_共通入力シート【記載必須】'!N$7)</f>
        <v>320
（Ｒ6～Ｒ9年度の累計）</v>
      </c>
      <c r="CM8" s="180" t="str">
        <f>IF('1_共通入力シート【記載必須】'!O$7="","",'1_共通入力シート【記載必須】'!O$7)</f>
        <v>---</v>
      </c>
      <c r="CN8" s="179" t="str">
        <f>IF('1_共通入力シート【記載必須】'!P$7="","",'1_共通入力シート【記載必須】'!P$7)</f>
        <v>子ども医療費の助成</v>
      </c>
      <c r="CO8" s="132" t="str">
        <f>IF('1_共通入力シート【記載必須】'!Q$7="","",'1_共通入力シート【記載必須】'!Q$7)</f>
        <v>件</v>
      </c>
      <c r="CP8" s="132" t="str">
        <f>IF('1_共通入力シート【記載必須】'!R$7="","",'1_共通入力シート【記載必須】'!R$7)</f>
        <v>28,000（年間）</v>
      </c>
      <c r="CQ8" s="180" t="str">
        <f>IF('1_共通入力シート【記載必須】'!S$7="","",'1_共通入力シート【記載必須】'!S$7)</f>
        <v>---</v>
      </c>
      <c r="CR8" s="179" t="str">
        <f>IF('1_共通入力シート【記載必須】'!T$7="","",'1_共通入力シート【記載必須】'!T$7)</f>
        <v>学童保育の充実</v>
      </c>
      <c r="CS8" s="132" t="str">
        <f>IF('1_共通入力シート【記載必須】'!U$7="","",'1_共通入力シート【記載必須】'!U$7)</f>
        <v>件</v>
      </c>
      <c r="CT8" s="132" t="str">
        <f>IF('1_共通入力シート【記載必須】'!V$7="","",'1_共通入力シート【記載必須】'!V$7)</f>
        <v>4（Ｒ6年度）</v>
      </c>
      <c r="CU8" s="180" t="str">
        <f>IF('1_共通入力シート【記載必須】'!W$7="","",'1_共通入力シート【記載必須】'!W$7)</f>
        <v>4（Ｒ6年度）</v>
      </c>
      <c r="CV8" s="179" t="str">
        <f>IF('1_共通入力シート【記載必須】'!X$7="","",'1_共通入力シート【記載必須】'!X$7)</f>
        <v>妊婦健康診断の無料実施（低出生体重児の出生率の減少）</v>
      </c>
      <c r="CW8" s="132" t="str">
        <f>IF('1_共通入力シート【記載必須】'!Y$7="","",'1_共通入力シート【記載必須】'!Y$7)</f>
        <v>％</v>
      </c>
      <c r="CX8" s="132" t="str">
        <f>IF('1_共通入力シート【記載必須】'!Z$7="","",'1_共通入力シート【記載必須】'!Z$7)</f>
        <v>5（Ｒ9年度）</v>
      </c>
      <c r="CY8" s="180" t="str">
        <f>IF('1_共通入力シート【記載必須】'!AA$7="","",'1_共通入力シート【記載必須】'!AA$7)</f>
        <v>---</v>
      </c>
      <c r="CZ8" s="179" t="str">
        <f>IF('1_共通入力シート【記載必須】'!AB$7="","",'1_共通入力シート【記載必須】'!AB$7)</f>
        <v>合計特殊出生率</v>
      </c>
      <c r="DA8" s="181" t="str">
        <f>IF('1_共通入力シート【記載必須】'!AC$7="","",'1_共通入力シート【記載必須】'!AC$7)</f>
        <v/>
      </c>
      <c r="DB8" s="180" t="str">
        <f>IF('1_共通入力シート【記載必須】'!AD$7="","",'1_共通入力シート【記載必須】'!AD$7)</f>
        <v>1.95
（Ｈ31～Ｒ4）</v>
      </c>
      <c r="DC8" s="179" t="str">
        <f>IF('1_共通入力シート【記載必須】'!AE$7="","",'1_共通入力シート【記載必須】'!AE$7)</f>
        <v>婚姻件数</v>
      </c>
      <c r="DD8" s="132" t="str">
        <f>IF('1_共通入力シート【記載必須】'!AF$7="","",'1_共通入力シート【記載必須】'!AF$7)</f>
        <v>件</v>
      </c>
      <c r="DE8" s="180" t="str">
        <f>IF('1_共通入力シート【記載必須】'!AG$7="","",'1_共通入力シート【記載必須】'!AG$7)</f>
        <v>32(R5年度）</v>
      </c>
      <c r="DF8" s="179" t="str">
        <f>IF('1_共通入力シート【記載必須】'!AH$7="","",'1_共通入力シート【記載必須】'!AH$7)</f>
        <v>婚姻率</v>
      </c>
      <c r="DG8" s="181" t="str">
        <f>IF('1_共通入力シート【記載必須】'!AI$7="","",'1_共通入力シート【記載必須】'!AI$7)</f>
        <v/>
      </c>
      <c r="DH8" s="180" t="str">
        <f>IF('1_共通入力シート【記載必須】'!AJ$7="","",'1_共通入力シート【記載必須】'!AJ$7)</f>
        <v>3.16(R5年度）</v>
      </c>
      <c r="DI8" s="227"/>
      <c r="DJ8" s="230"/>
      <c r="DK8" s="228"/>
      <c r="DL8" s="229"/>
      <c r="DM8" s="227"/>
      <c r="DN8" s="230"/>
      <c r="DO8" s="228"/>
      <c r="DP8" s="229"/>
      <c r="DQ8" s="227"/>
      <c r="DR8" s="230"/>
      <c r="DS8" s="228"/>
      <c r="DT8" s="229"/>
      <c r="DU8" s="227"/>
      <c r="DV8" s="230"/>
      <c r="DW8" s="228"/>
      <c r="DX8" s="229"/>
      <c r="DY8" s="227"/>
      <c r="DZ8" s="230"/>
      <c r="EA8" s="228"/>
      <c r="EB8" s="229"/>
      <c r="EC8" s="217" t="s">
        <v>327</v>
      </c>
      <c r="ED8" s="218" t="s">
        <v>38</v>
      </c>
      <c r="EE8" s="356"/>
      <c r="EF8" s="229"/>
      <c r="EG8" s="217" t="s">
        <v>328</v>
      </c>
      <c r="EH8" s="218" t="s">
        <v>38</v>
      </c>
      <c r="EI8" s="228"/>
      <c r="EJ8" s="229"/>
      <c r="EK8" s="217" t="s">
        <v>329</v>
      </c>
      <c r="EL8" s="218" t="s">
        <v>38</v>
      </c>
      <c r="EM8" s="228"/>
      <c r="EN8" s="229"/>
      <c r="EO8" s="227"/>
      <c r="EP8" s="230"/>
      <c r="EQ8" s="228"/>
      <c r="ER8" s="229"/>
      <c r="ES8" s="227"/>
      <c r="ET8" s="230"/>
      <c r="EU8" s="228"/>
      <c r="EV8" s="229"/>
      <c r="EW8" s="227"/>
      <c r="EX8" s="230"/>
      <c r="EY8" s="228"/>
      <c r="EZ8" s="229"/>
      <c r="FA8" s="227"/>
      <c r="FB8" s="230"/>
      <c r="FC8" s="228"/>
      <c r="FD8" s="229"/>
      <c r="FE8" s="227"/>
      <c r="FF8" s="230"/>
      <c r="FG8" s="228"/>
      <c r="FH8" s="229"/>
      <c r="FI8" s="525"/>
      <c r="FJ8" s="526"/>
      <c r="FK8" s="530"/>
      <c r="FL8" s="219" t="str">
        <f t="shared" ref="FL8:FL25" si="57">IF(OR(FN8="NG",FP8="NG",FR8="NG",FT8="NG",FV8="NG",FX8="NG"),"NG","OK")</f>
        <v>NG</v>
      </c>
      <c r="FM8" s="124"/>
      <c r="FN8" s="125" t="str">
        <f t="shared" ref="FN8:FN9" si="58">IF(FM8="含まれていない","OK","NG")</f>
        <v>NG</v>
      </c>
      <c r="FO8" s="124"/>
      <c r="FP8" s="125" t="str">
        <f>IF(FO8="含まれていない","OK","NG")</f>
        <v>NG</v>
      </c>
      <c r="FQ8" s="124"/>
      <c r="FR8" s="125" t="str">
        <f t="shared" ref="FR8:FR9" si="59">IF(FQ8="含まれていない","OK","NG")</f>
        <v>NG</v>
      </c>
      <c r="FS8" s="124"/>
      <c r="FT8" s="125" t="str">
        <f t="shared" ref="FT8:FT9" si="60">IF(FS8="含まれていない","OK","NG")</f>
        <v>NG</v>
      </c>
      <c r="FU8" s="124"/>
      <c r="FV8" s="125" t="str">
        <f t="shared" ref="FV8:FV25" si="61">IF(OR(FU8="含まれている（留意点等の要件ア〜エを満たしている）",FU8="含まれていない"),"OK","NG")</f>
        <v>NG</v>
      </c>
      <c r="FW8" s="124"/>
      <c r="FX8" s="125" t="str">
        <f t="shared" ref="FX8:FX9" si="62">IF(FW8="含まれていない","OK","NG")</f>
        <v>NG</v>
      </c>
      <c r="FY8" s="219" t="str">
        <f t="shared" ref="FY8:FY25" si="63">IF(OR(GB8="NG",GE8="NG",GH8="NG"),"NG","OK")</f>
        <v>OK</v>
      </c>
      <c r="FZ8" s="179" t="str">
        <f>IFERROR(VLOOKUP($L8,リンク先!$E$147:$M$157,2,FALSE)&amp;"","")</f>
        <v/>
      </c>
      <c r="GA8" s="126"/>
      <c r="GB8" s="125" t="str">
        <f t="shared" ref="GB8:GB9" si="64">IF(OR(GA8="○",FZ8=""),"OK","NG")</f>
        <v>OK</v>
      </c>
      <c r="GC8" s="179" t="str">
        <f>IFERROR(VLOOKUP($L8,リンク先!$E$147:$M$157,3,FALSE)&amp;"","")</f>
        <v/>
      </c>
      <c r="GD8" s="126"/>
      <c r="GE8" s="125" t="str">
        <f t="shared" ref="GE8:GE9" si="65">IF(OR(GD8="○",GC8=""),"OK","NG")</f>
        <v>OK</v>
      </c>
      <c r="GF8" s="179" t="str">
        <f>IFERROR(VLOOKUP($L8,リンク先!$E$147:$M$157,4,FALSE)&amp;"","")</f>
        <v/>
      </c>
      <c r="GG8" s="126"/>
      <c r="GH8" s="125" t="str">
        <f t="shared" ref="GH8:GH9" si="66">IF(OR(GG8="○",GF8=""),"OK","NG")</f>
        <v>OK</v>
      </c>
      <c r="GI8" s="431"/>
      <c r="GK8" s="138" t="str">
        <f t="shared" ref="GK8:GK25" si="67">J8&amp;K8</f>
        <v/>
      </c>
    </row>
    <row r="9" spans="2:193" ht="187.5" hidden="1" customHeight="1" thickBot="1" x14ac:dyDescent="0.2">
      <c r="B9" s="171" t="s">
        <v>334</v>
      </c>
      <c r="C9" s="172">
        <f>'1_共通入力シート【記載必須】'!$B$7</f>
        <v>435015</v>
      </c>
      <c r="D9" s="173" t="str">
        <f>'1_共通入力シート【記載必須】'!$C$7</f>
        <v>市町村</v>
      </c>
      <c r="E9" s="174" t="str">
        <f>'1_共通入力シート【記載必須】'!$D$7</f>
        <v>熊本県</v>
      </c>
      <c r="F9" s="129" t="str">
        <f>'1_共通入力シート【記載必須】'!$E$7</f>
        <v>錦町</v>
      </c>
      <c r="G9" s="128" t="str">
        <f>'1_共通入力シート【記載必須】'!$F$7</f>
        <v>熊本県錦町</v>
      </c>
      <c r="H9" s="223"/>
      <c r="I9" s="121"/>
      <c r="J9" s="85"/>
      <c r="K9" s="85"/>
      <c r="L9" s="85"/>
      <c r="M9" s="86"/>
      <c r="N9" s="213" t="b">
        <f>IF(リンク先!$G$2=GK9,リンク先!$F$2,IF(リンク先!$G$3=GK9,リンク先!$F$3,IF(リンク先!$G$4=GK9,リンク先!$F$4,IF(リンク先!$G$5=GK9,リンク先!$F$5,IF(リンク先!$G$6=GK9,リンク先!$F$6,IF(リンク先!$G$7=GK9,リンク先!$F$7,IF(リンク先!$G$8=GK9,リンク先!$F$8)))))))</f>
        <v>0</v>
      </c>
      <c r="O9" s="175">
        <f t="shared" si="49"/>
        <v>0</v>
      </c>
      <c r="P9" s="87"/>
      <c r="Q9" s="214">
        <f t="shared" si="50"/>
        <v>0</v>
      </c>
      <c r="R9" s="215">
        <f t="shared" si="51"/>
        <v>0</v>
      </c>
      <c r="S9" s="353"/>
      <c r="T9" s="518">
        <f t="shared" si="27"/>
        <v>0</v>
      </c>
      <c r="U9" s="225"/>
      <c r="V9" s="224"/>
      <c r="W9" s="518">
        <f t="shared" si="28"/>
        <v>0</v>
      </c>
      <c r="X9" s="225"/>
      <c r="Y9" s="224"/>
      <c r="Z9" s="518">
        <f t="shared" si="29"/>
        <v>0</v>
      </c>
      <c r="AA9" s="225"/>
      <c r="AB9" s="224"/>
      <c r="AC9" s="518">
        <f t="shared" si="30"/>
        <v>0</v>
      </c>
      <c r="AD9" s="225"/>
      <c r="AE9" s="224"/>
      <c r="AF9" s="518">
        <f t="shared" si="31"/>
        <v>0</v>
      </c>
      <c r="AG9" s="225"/>
      <c r="AH9" s="224"/>
      <c r="AI9" s="518">
        <f t="shared" si="32"/>
        <v>0</v>
      </c>
      <c r="AJ9" s="225"/>
      <c r="AK9" s="224"/>
      <c r="AL9" s="518">
        <f t="shared" si="33"/>
        <v>0</v>
      </c>
      <c r="AM9" s="225"/>
      <c r="AN9" s="224"/>
      <c r="AO9" s="518">
        <f t="shared" si="34"/>
        <v>0</v>
      </c>
      <c r="AP9" s="225"/>
      <c r="AQ9" s="224"/>
      <c r="AR9" s="518">
        <f t="shared" si="35"/>
        <v>0</v>
      </c>
      <c r="AS9" s="225"/>
      <c r="AT9" s="224"/>
      <c r="AU9" s="518">
        <f t="shared" si="36"/>
        <v>0</v>
      </c>
      <c r="AV9" s="225"/>
      <c r="AW9" s="224"/>
      <c r="AX9" s="518">
        <f t="shared" si="37"/>
        <v>0</v>
      </c>
      <c r="AY9" s="354"/>
      <c r="AZ9" s="344">
        <f t="shared" si="52"/>
        <v>0</v>
      </c>
      <c r="BA9" s="178">
        <f t="shared" si="53"/>
        <v>0</v>
      </c>
      <c r="BB9" s="216">
        <f t="shared" si="54"/>
        <v>0</v>
      </c>
      <c r="BC9" s="226"/>
      <c r="BD9" s="197"/>
      <c r="BE9" s="198"/>
      <c r="BF9" s="199"/>
      <c r="BG9" s="176" t="e">
        <f t="shared" si="55"/>
        <v>#VALUE!</v>
      </c>
      <c r="BH9" s="177">
        <f t="shared" si="56"/>
        <v>2025</v>
      </c>
      <c r="BI9" s="351" t="str">
        <f>'1_共通入力シート【記載必須】'!$G$7</f>
        <v>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v>
      </c>
      <c r="BJ9" s="349"/>
      <c r="BK9" s="357"/>
      <c r="BL9" s="347"/>
      <c r="BM9" s="357"/>
      <c r="BN9" s="348"/>
      <c r="BO9" s="358"/>
      <c r="BP9" s="348"/>
      <c r="BQ9" s="357"/>
      <c r="BR9" s="348"/>
      <c r="BS9" s="359"/>
      <c r="BT9" s="348"/>
      <c r="BU9" s="357"/>
      <c r="BV9" s="348"/>
      <c r="BW9" s="357"/>
      <c r="BX9" s="348"/>
      <c r="BY9" s="357"/>
      <c r="BZ9" s="348"/>
      <c r="CA9" s="357"/>
      <c r="CB9" s="348"/>
      <c r="CC9" s="357"/>
      <c r="CD9" s="348"/>
      <c r="CE9" s="360"/>
      <c r="CF9" s="179" t="str">
        <f>IF('1_共通入力シート【記載必須】'!H$7="","",'1_共通入力シート【記載必須】'!H$7)</f>
        <v>不妊治療の助成</v>
      </c>
      <c r="CG9" s="132" t="str">
        <f>IF('1_共通入力シート【記載必須】'!I$7="","",'1_共通入力シート【記載必須】'!I$7)</f>
        <v>件</v>
      </c>
      <c r="CH9" s="132" t="str">
        <f>IF('1_共通入力シート【記載必須】'!J$7="","",'1_共通入力シート【記載必須】'!J$7)</f>
        <v>18（Ｒ9年度）</v>
      </c>
      <c r="CI9" s="180" t="str">
        <f>IF('1_共通入力シート【記載必須】'!K$7="","",'1_共通入力シート【記載必須】'!K$7)</f>
        <v>---</v>
      </c>
      <c r="CJ9" s="179" t="str">
        <f>IF('1_共通入力シート【記載必須】'!L$7="","",'1_共通入力シート【記載必須】'!L$7)</f>
        <v>子宝祝い金</v>
      </c>
      <c r="CK9" s="132" t="str">
        <f>IF('1_共通入力シート【記載必須】'!M$7="","",'1_共通入力シート【記載必須】'!M$7)</f>
        <v>件</v>
      </c>
      <c r="CL9" s="132" t="str">
        <f>IF('1_共通入力シート【記載必須】'!N$7="","",'1_共通入力シート【記載必須】'!N$7)</f>
        <v>320
（Ｒ6～Ｒ9年度の累計）</v>
      </c>
      <c r="CM9" s="180" t="str">
        <f>IF('1_共通入力シート【記載必須】'!O$7="","",'1_共通入力シート【記載必須】'!O$7)</f>
        <v>---</v>
      </c>
      <c r="CN9" s="179" t="str">
        <f>IF('1_共通入力シート【記載必須】'!P$7="","",'1_共通入力シート【記載必須】'!P$7)</f>
        <v>子ども医療費の助成</v>
      </c>
      <c r="CO9" s="132" t="str">
        <f>IF('1_共通入力シート【記載必須】'!Q$7="","",'1_共通入力シート【記載必須】'!Q$7)</f>
        <v>件</v>
      </c>
      <c r="CP9" s="132" t="str">
        <f>IF('1_共通入力シート【記載必須】'!R$7="","",'1_共通入力シート【記載必須】'!R$7)</f>
        <v>28,000（年間）</v>
      </c>
      <c r="CQ9" s="180" t="str">
        <f>IF('1_共通入力シート【記載必須】'!S$7="","",'1_共通入力シート【記載必須】'!S$7)</f>
        <v>---</v>
      </c>
      <c r="CR9" s="179" t="str">
        <f>IF('1_共通入力シート【記載必須】'!T$7="","",'1_共通入力シート【記載必須】'!T$7)</f>
        <v>学童保育の充実</v>
      </c>
      <c r="CS9" s="132" t="str">
        <f>IF('1_共通入力シート【記載必須】'!U$7="","",'1_共通入力シート【記載必須】'!U$7)</f>
        <v>件</v>
      </c>
      <c r="CT9" s="132" t="str">
        <f>IF('1_共通入力シート【記載必須】'!V$7="","",'1_共通入力シート【記載必須】'!V$7)</f>
        <v>4（Ｒ6年度）</v>
      </c>
      <c r="CU9" s="180" t="str">
        <f>IF('1_共通入力シート【記載必須】'!W$7="","",'1_共通入力シート【記載必須】'!W$7)</f>
        <v>4（Ｒ6年度）</v>
      </c>
      <c r="CV9" s="179" t="str">
        <f>IF('1_共通入力シート【記載必須】'!X$7="","",'1_共通入力シート【記載必須】'!X$7)</f>
        <v>妊婦健康診断の無料実施（低出生体重児の出生率の減少）</v>
      </c>
      <c r="CW9" s="132" t="str">
        <f>IF('1_共通入力シート【記載必須】'!Y$7="","",'1_共通入力シート【記載必須】'!Y$7)</f>
        <v>％</v>
      </c>
      <c r="CX9" s="132" t="str">
        <f>IF('1_共通入力シート【記載必須】'!Z$7="","",'1_共通入力シート【記載必須】'!Z$7)</f>
        <v>5（Ｒ9年度）</v>
      </c>
      <c r="CY9" s="180" t="str">
        <f>IF('1_共通入力シート【記載必須】'!AA$7="","",'1_共通入力シート【記載必須】'!AA$7)</f>
        <v>---</v>
      </c>
      <c r="CZ9" s="179" t="str">
        <f>IF('1_共通入力シート【記載必須】'!AB$7="","",'1_共通入力シート【記載必須】'!AB$7)</f>
        <v>合計特殊出生率</v>
      </c>
      <c r="DA9" s="181" t="str">
        <f>IF('1_共通入力シート【記載必須】'!AC$7="","",'1_共通入力シート【記載必須】'!AC$7)</f>
        <v/>
      </c>
      <c r="DB9" s="180" t="str">
        <f>IF('1_共通入力シート【記載必須】'!AD$7="","",'1_共通入力シート【記載必須】'!AD$7)</f>
        <v>1.95
（Ｈ31～Ｒ4）</v>
      </c>
      <c r="DC9" s="179" t="str">
        <f>IF('1_共通入力シート【記載必須】'!AE$7="","",'1_共通入力シート【記載必須】'!AE$7)</f>
        <v>婚姻件数</v>
      </c>
      <c r="DD9" s="132" t="str">
        <f>IF('1_共通入力シート【記載必須】'!AF$7="","",'1_共通入力シート【記載必須】'!AF$7)</f>
        <v>件</v>
      </c>
      <c r="DE9" s="180" t="str">
        <f>IF('1_共通入力シート【記載必須】'!AG$7="","",'1_共通入力シート【記載必須】'!AG$7)</f>
        <v>32(R5年度）</v>
      </c>
      <c r="DF9" s="179" t="str">
        <f>IF('1_共通入力シート【記載必須】'!AH$7="","",'1_共通入力シート【記載必須】'!AH$7)</f>
        <v>婚姻率</v>
      </c>
      <c r="DG9" s="181" t="str">
        <f>IF('1_共通入力シート【記載必須】'!AI$7="","",'1_共通入力シート【記載必須】'!AI$7)</f>
        <v/>
      </c>
      <c r="DH9" s="180" t="str">
        <f>IF('1_共通入力シート【記載必須】'!AJ$7="","",'1_共通入力シート【記載必須】'!AJ$7)</f>
        <v>3.16(R5年度）</v>
      </c>
      <c r="DI9" s="227"/>
      <c r="DJ9" s="230"/>
      <c r="DK9" s="228"/>
      <c r="DL9" s="229"/>
      <c r="DM9" s="227"/>
      <c r="DN9" s="230"/>
      <c r="DO9" s="228"/>
      <c r="DP9" s="229"/>
      <c r="DQ9" s="227"/>
      <c r="DR9" s="230"/>
      <c r="DS9" s="228"/>
      <c r="DT9" s="229"/>
      <c r="DU9" s="227"/>
      <c r="DV9" s="230"/>
      <c r="DW9" s="228"/>
      <c r="DX9" s="229"/>
      <c r="DY9" s="227"/>
      <c r="DZ9" s="230"/>
      <c r="EA9" s="228"/>
      <c r="EB9" s="229"/>
      <c r="EC9" s="217" t="s">
        <v>327</v>
      </c>
      <c r="ED9" s="218" t="s">
        <v>38</v>
      </c>
      <c r="EE9" s="356"/>
      <c r="EF9" s="229"/>
      <c r="EG9" s="217" t="s">
        <v>328</v>
      </c>
      <c r="EH9" s="218" t="s">
        <v>38</v>
      </c>
      <c r="EI9" s="228"/>
      <c r="EJ9" s="229"/>
      <c r="EK9" s="217" t="s">
        <v>329</v>
      </c>
      <c r="EL9" s="218" t="s">
        <v>38</v>
      </c>
      <c r="EM9" s="228"/>
      <c r="EN9" s="229"/>
      <c r="EO9" s="227"/>
      <c r="EP9" s="230"/>
      <c r="EQ9" s="228"/>
      <c r="ER9" s="229"/>
      <c r="ES9" s="227"/>
      <c r="ET9" s="230"/>
      <c r="EU9" s="228"/>
      <c r="EV9" s="229"/>
      <c r="EW9" s="227"/>
      <c r="EX9" s="230"/>
      <c r="EY9" s="228"/>
      <c r="EZ9" s="229"/>
      <c r="FA9" s="227"/>
      <c r="FB9" s="230"/>
      <c r="FC9" s="228"/>
      <c r="FD9" s="229"/>
      <c r="FE9" s="227"/>
      <c r="FF9" s="230"/>
      <c r="FG9" s="228"/>
      <c r="FH9" s="229"/>
      <c r="FI9" s="527"/>
      <c r="FJ9" s="526"/>
      <c r="FK9" s="530"/>
      <c r="FL9" s="219" t="str">
        <f t="shared" si="57"/>
        <v>NG</v>
      </c>
      <c r="FM9" s="124"/>
      <c r="FN9" s="125" t="str">
        <f t="shared" si="58"/>
        <v>NG</v>
      </c>
      <c r="FO9" s="124"/>
      <c r="FP9" s="125" t="str">
        <f t="shared" ref="FP9:FP25" si="68">IF(FO9="含まれていない","OK","NG")</f>
        <v>NG</v>
      </c>
      <c r="FQ9" s="124"/>
      <c r="FR9" s="125" t="str">
        <f t="shared" si="59"/>
        <v>NG</v>
      </c>
      <c r="FS9" s="124"/>
      <c r="FT9" s="125" t="str">
        <f t="shared" si="60"/>
        <v>NG</v>
      </c>
      <c r="FU9" s="124"/>
      <c r="FV9" s="125" t="str">
        <f t="shared" si="61"/>
        <v>NG</v>
      </c>
      <c r="FW9" s="124"/>
      <c r="FX9" s="125" t="str">
        <f t="shared" si="62"/>
        <v>NG</v>
      </c>
      <c r="FY9" s="219" t="str">
        <f t="shared" si="63"/>
        <v>OK</v>
      </c>
      <c r="FZ9" s="179" t="str">
        <f>IFERROR(VLOOKUP($L9,リンク先!$E$147:$M$157,2,FALSE)&amp;"","")</f>
        <v/>
      </c>
      <c r="GA9" s="126"/>
      <c r="GB9" s="125" t="str">
        <f t="shared" si="64"/>
        <v>OK</v>
      </c>
      <c r="GC9" s="179" t="str">
        <f>IFERROR(VLOOKUP($L9,リンク先!$E$147:$M$157,3,FALSE)&amp;"","")</f>
        <v/>
      </c>
      <c r="GD9" s="126"/>
      <c r="GE9" s="125" t="str">
        <f t="shared" si="65"/>
        <v>OK</v>
      </c>
      <c r="GF9" s="179" t="str">
        <f>IFERROR(VLOOKUP($L9,リンク先!$E$147:$M$157,4,FALSE)&amp;"","")</f>
        <v/>
      </c>
      <c r="GG9" s="126"/>
      <c r="GH9" s="125" t="str">
        <f t="shared" si="66"/>
        <v>OK</v>
      </c>
      <c r="GI9" s="431"/>
      <c r="GK9" s="138" t="str">
        <f t="shared" si="67"/>
        <v/>
      </c>
    </row>
    <row r="10" spans="2:193" ht="187.5" hidden="1" customHeight="1" thickBot="1" x14ac:dyDescent="0.2">
      <c r="B10" s="171" t="s">
        <v>203</v>
      </c>
      <c r="C10" s="172">
        <f>'1_共通入力シート【記載必須】'!$B$7</f>
        <v>435015</v>
      </c>
      <c r="D10" s="173" t="str">
        <f>'1_共通入力シート【記載必須】'!$C$7</f>
        <v>市町村</v>
      </c>
      <c r="E10" s="174" t="str">
        <f>'1_共通入力シート【記載必須】'!$D$7</f>
        <v>熊本県</v>
      </c>
      <c r="F10" s="129" t="str">
        <f>'1_共通入力シート【記載必須】'!$E$7</f>
        <v>錦町</v>
      </c>
      <c r="G10" s="128" t="str">
        <f>'1_共通入力シート【記載必須】'!$F$7</f>
        <v>熊本県錦町</v>
      </c>
      <c r="H10" s="223"/>
      <c r="I10" s="121"/>
      <c r="J10" s="85"/>
      <c r="K10" s="85"/>
      <c r="L10" s="85"/>
      <c r="M10" s="86"/>
      <c r="N10" s="213" t="b">
        <f>IF(リンク先!$G$2=GK10,リンク先!$F$2,IF(リンク先!$G$3=GK10,リンク先!$F$3,IF(リンク先!$G$4=GK10,リンク先!$F$4,IF(リンク先!$G$5=GK10,リンク先!$F$5,IF(リンク先!$G$6=GK10,リンク先!$F$6,IF(リンク先!$G$7=GK10,リンク先!$F$7,IF(リンク先!$G$8=GK10,リンク先!$F$8)))))))</f>
        <v>0</v>
      </c>
      <c r="O10" s="175">
        <f t="shared" ref="O10:O13" si="69">AZ10</f>
        <v>0</v>
      </c>
      <c r="P10" s="87"/>
      <c r="Q10" s="214">
        <f t="shared" ref="Q10:Q13" si="70">BA10</f>
        <v>0</v>
      </c>
      <c r="R10" s="215">
        <f t="shared" ref="R10:R13" si="71">O10-P10</f>
        <v>0</v>
      </c>
      <c r="S10" s="353"/>
      <c r="T10" s="518">
        <f t="shared" si="27"/>
        <v>0</v>
      </c>
      <c r="U10" s="225"/>
      <c r="V10" s="224"/>
      <c r="W10" s="518">
        <f t="shared" si="28"/>
        <v>0</v>
      </c>
      <c r="X10" s="225"/>
      <c r="Y10" s="224"/>
      <c r="Z10" s="518">
        <f t="shared" si="29"/>
        <v>0</v>
      </c>
      <c r="AA10" s="225"/>
      <c r="AB10" s="224"/>
      <c r="AC10" s="518">
        <f t="shared" si="30"/>
        <v>0</v>
      </c>
      <c r="AD10" s="225"/>
      <c r="AE10" s="224"/>
      <c r="AF10" s="518">
        <f t="shared" si="31"/>
        <v>0</v>
      </c>
      <c r="AG10" s="225"/>
      <c r="AH10" s="224"/>
      <c r="AI10" s="518">
        <f t="shared" si="32"/>
        <v>0</v>
      </c>
      <c r="AJ10" s="225"/>
      <c r="AK10" s="224"/>
      <c r="AL10" s="518">
        <f t="shared" si="33"/>
        <v>0</v>
      </c>
      <c r="AM10" s="225"/>
      <c r="AN10" s="224"/>
      <c r="AO10" s="518">
        <f t="shared" si="34"/>
        <v>0</v>
      </c>
      <c r="AP10" s="225"/>
      <c r="AQ10" s="224"/>
      <c r="AR10" s="518">
        <f t="shared" si="35"/>
        <v>0</v>
      </c>
      <c r="AS10" s="225"/>
      <c r="AT10" s="224"/>
      <c r="AU10" s="518">
        <f t="shared" si="36"/>
        <v>0</v>
      </c>
      <c r="AV10" s="225"/>
      <c r="AW10" s="224"/>
      <c r="AX10" s="518">
        <f t="shared" si="37"/>
        <v>0</v>
      </c>
      <c r="AY10" s="354"/>
      <c r="AZ10" s="344">
        <f t="shared" ref="AZ10:AZ13" si="72">S10+V10+Y10+AB10+AE10+AH10+AK10+AN10+AQ10+AT10+AW10</f>
        <v>0</v>
      </c>
      <c r="BA10" s="178">
        <f t="shared" ref="BA10:BA13" si="73">T10+W10+Z10+AC10+AF10+AI10+AL10+AO10+AR10+AU10+AX10</f>
        <v>0</v>
      </c>
      <c r="BB10" s="216">
        <f t="shared" ref="BB10:BB13" si="74">U10+X10+AA10+AD10+AG10+AJ10+AM10+AP10+AS10+AV10+AY10</f>
        <v>0</v>
      </c>
      <c r="BC10" s="226"/>
      <c r="BD10" s="197"/>
      <c r="BE10" s="198"/>
      <c r="BF10" s="199"/>
      <c r="BG10" s="176" t="e">
        <f t="shared" ref="BG10:BG13" si="75">DATEVALUE(BF10&amp;"年12月31日")</f>
        <v>#VALUE!</v>
      </c>
      <c r="BH10" s="177">
        <f t="shared" ref="BH10:BH13" si="76">2025-BF10</f>
        <v>2025</v>
      </c>
      <c r="BI10" s="351" t="str">
        <f>'1_共通入力シート【記載必須】'!$G$7</f>
        <v>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v>
      </c>
      <c r="BJ10" s="349"/>
      <c r="BK10" s="357"/>
      <c r="BL10" s="347"/>
      <c r="BM10" s="357"/>
      <c r="BN10" s="348"/>
      <c r="BO10" s="358"/>
      <c r="BP10" s="348"/>
      <c r="BQ10" s="357"/>
      <c r="BR10" s="348"/>
      <c r="BS10" s="359"/>
      <c r="BT10" s="348"/>
      <c r="BU10" s="357"/>
      <c r="BV10" s="348"/>
      <c r="BW10" s="357"/>
      <c r="BX10" s="348"/>
      <c r="BY10" s="357"/>
      <c r="BZ10" s="348"/>
      <c r="CA10" s="357"/>
      <c r="CB10" s="348"/>
      <c r="CC10" s="357"/>
      <c r="CD10" s="348"/>
      <c r="CE10" s="360"/>
      <c r="CF10" s="179" t="str">
        <f>IF('1_共通入力シート【記載必須】'!H$7="","",'1_共通入力シート【記載必須】'!H$7)</f>
        <v>不妊治療の助成</v>
      </c>
      <c r="CG10" s="132" t="str">
        <f>IF('1_共通入力シート【記載必須】'!I$7="","",'1_共通入力シート【記載必須】'!I$7)</f>
        <v>件</v>
      </c>
      <c r="CH10" s="132" t="str">
        <f>IF('1_共通入力シート【記載必須】'!J$7="","",'1_共通入力シート【記載必須】'!J$7)</f>
        <v>18（Ｒ9年度）</v>
      </c>
      <c r="CI10" s="180" t="str">
        <f>IF('1_共通入力シート【記載必須】'!K$7="","",'1_共通入力シート【記載必須】'!K$7)</f>
        <v>---</v>
      </c>
      <c r="CJ10" s="179" t="str">
        <f>IF('1_共通入力シート【記載必須】'!L$7="","",'1_共通入力シート【記載必須】'!L$7)</f>
        <v>子宝祝い金</v>
      </c>
      <c r="CK10" s="132" t="str">
        <f>IF('1_共通入力シート【記載必須】'!M$7="","",'1_共通入力シート【記載必須】'!M$7)</f>
        <v>件</v>
      </c>
      <c r="CL10" s="132" t="str">
        <f>IF('1_共通入力シート【記載必須】'!N$7="","",'1_共通入力シート【記載必須】'!N$7)</f>
        <v>320
（Ｒ6～Ｒ9年度の累計）</v>
      </c>
      <c r="CM10" s="180" t="str">
        <f>IF('1_共通入力シート【記載必須】'!O$7="","",'1_共通入力シート【記載必須】'!O$7)</f>
        <v>---</v>
      </c>
      <c r="CN10" s="179" t="str">
        <f>IF('1_共通入力シート【記載必須】'!P$7="","",'1_共通入力シート【記載必須】'!P$7)</f>
        <v>子ども医療費の助成</v>
      </c>
      <c r="CO10" s="132" t="str">
        <f>IF('1_共通入力シート【記載必須】'!Q$7="","",'1_共通入力シート【記載必須】'!Q$7)</f>
        <v>件</v>
      </c>
      <c r="CP10" s="132" t="str">
        <f>IF('1_共通入力シート【記載必須】'!R$7="","",'1_共通入力シート【記載必須】'!R$7)</f>
        <v>28,000（年間）</v>
      </c>
      <c r="CQ10" s="180" t="str">
        <f>IF('1_共通入力シート【記載必須】'!S$7="","",'1_共通入力シート【記載必須】'!S$7)</f>
        <v>---</v>
      </c>
      <c r="CR10" s="179" t="str">
        <f>IF('1_共通入力シート【記載必須】'!T$7="","",'1_共通入力シート【記載必須】'!T$7)</f>
        <v>学童保育の充実</v>
      </c>
      <c r="CS10" s="132" t="str">
        <f>IF('1_共通入力シート【記載必須】'!U$7="","",'1_共通入力シート【記載必須】'!U$7)</f>
        <v>件</v>
      </c>
      <c r="CT10" s="132" t="str">
        <f>IF('1_共通入力シート【記載必須】'!V$7="","",'1_共通入力シート【記載必須】'!V$7)</f>
        <v>4（Ｒ6年度）</v>
      </c>
      <c r="CU10" s="180" t="str">
        <f>IF('1_共通入力シート【記載必須】'!W$7="","",'1_共通入力シート【記載必須】'!W$7)</f>
        <v>4（Ｒ6年度）</v>
      </c>
      <c r="CV10" s="179" t="str">
        <f>IF('1_共通入力シート【記載必須】'!X$7="","",'1_共通入力シート【記載必須】'!X$7)</f>
        <v>妊婦健康診断の無料実施（低出生体重児の出生率の減少）</v>
      </c>
      <c r="CW10" s="132" t="str">
        <f>IF('1_共通入力シート【記載必須】'!Y$7="","",'1_共通入力シート【記載必須】'!Y$7)</f>
        <v>％</v>
      </c>
      <c r="CX10" s="132" t="str">
        <f>IF('1_共通入力シート【記載必須】'!Z$7="","",'1_共通入力シート【記載必須】'!Z$7)</f>
        <v>5（Ｒ9年度）</v>
      </c>
      <c r="CY10" s="180" t="str">
        <f>IF('1_共通入力シート【記載必須】'!AA$7="","",'1_共通入力シート【記載必須】'!AA$7)</f>
        <v>---</v>
      </c>
      <c r="CZ10" s="179" t="str">
        <f>IF('1_共通入力シート【記載必須】'!AB$7="","",'1_共通入力シート【記載必須】'!AB$7)</f>
        <v>合計特殊出生率</v>
      </c>
      <c r="DA10" s="181" t="str">
        <f>IF('1_共通入力シート【記載必須】'!AC$7="","",'1_共通入力シート【記載必須】'!AC$7)</f>
        <v/>
      </c>
      <c r="DB10" s="180" t="str">
        <f>IF('1_共通入力シート【記載必須】'!AD$7="","",'1_共通入力シート【記載必須】'!AD$7)</f>
        <v>1.95
（Ｈ31～Ｒ4）</v>
      </c>
      <c r="DC10" s="179" t="str">
        <f>IF('1_共通入力シート【記載必須】'!AE$7="","",'1_共通入力シート【記載必須】'!AE$7)</f>
        <v>婚姻件数</v>
      </c>
      <c r="DD10" s="132" t="str">
        <f>IF('1_共通入力シート【記載必須】'!AF$7="","",'1_共通入力シート【記載必須】'!AF$7)</f>
        <v>件</v>
      </c>
      <c r="DE10" s="180" t="str">
        <f>IF('1_共通入力シート【記載必須】'!AG$7="","",'1_共通入力シート【記載必須】'!AG$7)</f>
        <v>32(R5年度）</v>
      </c>
      <c r="DF10" s="179" t="str">
        <f>IF('1_共通入力シート【記載必須】'!AH$7="","",'1_共通入力シート【記載必須】'!AH$7)</f>
        <v>婚姻率</v>
      </c>
      <c r="DG10" s="181" t="str">
        <f>IF('1_共通入力シート【記載必須】'!AI$7="","",'1_共通入力シート【記載必須】'!AI$7)</f>
        <v/>
      </c>
      <c r="DH10" s="180" t="str">
        <f>IF('1_共通入力シート【記載必須】'!AJ$7="","",'1_共通入力シート【記載必須】'!AJ$7)</f>
        <v>3.16(R5年度）</v>
      </c>
      <c r="DI10" s="227"/>
      <c r="DJ10" s="230"/>
      <c r="DK10" s="228"/>
      <c r="DL10" s="229"/>
      <c r="DM10" s="227"/>
      <c r="DN10" s="230"/>
      <c r="DO10" s="228"/>
      <c r="DP10" s="229"/>
      <c r="DQ10" s="227"/>
      <c r="DR10" s="230"/>
      <c r="DS10" s="228"/>
      <c r="DT10" s="229"/>
      <c r="DU10" s="227"/>
      <c r="DV10" s="230"/>
      <c r="DW10" s="228"/>
      <c r="DX10" s="229"/>
      <c r="DY10" s="227"/>
      <c r="DZ10" s="230"/>
      <c r="EA10" s="228"/>
      <c r="EB10" s="229"/>
      <c r="EC10" s="217" t="s">
        <v>327</v>
      </c>
      <c r="ED10" s="218" t="s">
        <v>38</v>
      </c>
      <c r="EE10" s="356"/>
      <c r="EF10" s="229"/>
      <c r="EG10" s="217" t="s">
        <v>328</v>
      </c>
      <c r="EH10" s="218" t="s">
        <v>38</v>
      </c>
      <c r="EI10" s="228"/>
      <c r="EJ10" s="229"/>
      <c r="EK10" s="217" t="s">
        <v>329</v>
      </c>
      <c r="EL10" s="218" t="s">
        <v>38</v>
      </c>
      <c r="EM10" s="228"/>
      <c r="EN10" s="229"/>
      <c r="EO10" s="227"/>
      <c r="EP10" s="230"/>
      <c r="EQ10" s="228"/>
      <c r="ER10" s="229"/>
      <c r="ES10" s="227"/>
      <c r="ET10" s="230"/>
      <c r="EU10" s="228"/>
      <c r="EV10" s="229"/>
      <c r="EW10" s="227"/>
      <c r="EX10" s="230"/>
      <c r="EY10" s="228"/>
      <c r="EZ10" s="229"/>
      <c r="FA10" s="227"/>
      <c r="FB10" s="230"/>
      <c r="FC10" s="228"/>
      <c r="FD10" s="229"/>
      <c r="FE10" s="227"/>
      <c r="FF10" s="230"/>
      <c r="FG10" s="228"/>
      <c r="FH10" s="229"/>
      <c r="FI10" s="527"/>
      <c r="FJ10" s="526"/>
      <c r="FK10" s="530"/>
      <c r="FL10" s="219" t="str">
        <f t="shared" si="57"/>
        <v>NG</v>
      </c>
      <c r="FM10" s="124"/>
      <c r="FN10" s="125" t="str">
        <f t="shared" ref="FN10:FN13" si="77">IF(FM10="含まれていない","OK","NG")</f>
        <v>NG</v>
      </c>
      <c r="FO10" s="124"/>
      <c r="FP10" s="125" t="str">
        <f t="shared" si="68"/>
        <v>NG</v>
      </c>
      <c r="FQ10" s="124"/>
      <c r="FR10" s="125" t="str">
        <f t="shared" ref="FR10:FR13" si="78">IF(FQ10="含まれていない","OK","NG")</f>
        <v>NG</v>
      </c>
      <c r="FS10" s="124"/>
      <c r="FT10" s="125" t="str">
        <f t="shared" ref="FT10:FT13" si="79">IF(FS10="含まれていない","OK","NG")</f>
        <v>NG</v>
      </c>
      <c r="FU10" s="124"/>
      <c r="FV10" s="125" t="str">
        <f t="shared" si="61"/>
        <v>NG</v>
      </c>
      <c r="FW10" s="124"/>
      <c r="FX10" s="125" t="str">
        <f t="shared" ref="FX10:FX13" si="80">IF(FW10="含まれていない","OK","NG")</f>
        <v>NG</v>
      </c>
      <c r="FY10" s="219" t="str">
        <f t="shared" si="63"/>
        <v>OK</v>
      </c>
      <c r="FZ10" s="179" t="str">
        <f>IFERROR(VLOOKUP($L10,リンク先!$E$147:$M$157,2,FALSE)&amp;"","")</f>
        <v/>
      </c>
      <c r="GA10" s="126"/>
      <c r="GB10" s="125" t="str">
        <f t="shared" ref="GB10:GB13" si="81">IF(OR(GA10="○",FZ10=""),"OK","NG")</f>
        <v>OK</v>
      </c>
      <c r="GC10" s="179" t="str">
        <f>IFERROR(VLOOKUP($L10,リンク先!$E$147:$M$157,3,FALSE)&amp;"","")</f>
        <v/>
      </c>
      <c r="GD10" s="126"/>
      <c r="GE10" s="125" t="str">
        <f t="shared" ref="GE10:GE13" si="82">IF(OR(GD10="○",GC10=""),"OK","NG")</f>
        <v>OK</v>
      </c>
      <c r="GF10" s="179" t="str">
        <f>IFERROR(VLOOKUP($L10,リンク先!$E$147:$M$157,4,FALSE)&amp;"","")</f>
        <v/>
      </c>
      <c r="GG10" s="126"/>
      <c r="GH10" s="125" t="str">
        <f t="shared" ref="GH10:GH13" si="83">IF(OR(GG10="○",GF10=""),"OK","NG")</f>
        <v>OK</v>
      </c>
      <c r="GI10" s="431"/>
      <c r="GK10" s="138" t="str">
        <f t="shared" si="67"/>
        <v/>
      </c>
    </row>
    <row r="11" spans="2:193" ht="187.5" hidden="1" customHeight="1" thickBot="1" x14ac:dyDescent="0.2">
      <c r="B11" s="171" t="s">
        <v>204</v>
      </c>
      <c r="C11" s="172">
        <f>'1_共通入力シート【記載必須】'!$B$7</f>
        <v>435015</v>
      </c>
      <c r="D11" s="173" t="str">
        <f>'1_共通入力シート【記載必須】'!$C$7</f>
        <v>市町村</v>
      </c>
      <c r="E11" s="174" t="str">
        <f>'1_共通入力シート【記載必須】'!$D$7</f>
        <v>熊本県</v>
      </c>
      <c r="F11" s="129" t="str">
        <f>'1_共通入力シート【記載必須】'!$E$7</f>
        <v>錦町</v>
      </c>
      <c r="G11" s="128" t="str">
        <f>'1_共通入力シート【記載必須】'!$F$7</f>
        <v>熊本県錦町</v>
      </c>
      <c r="H11" s="223"/>
      <c r="I11" s="121"/>
      <c r="J11" s="85"/>
      <c r="K11" s="85"/>
      <c r="L11" s="85"/>
      <c r="M11" s="86"/>
      <c r="N11" s="213" t="b">
        <f>IF(リンク先!$G$2=GK11,リンク先!$F$2,IF(リンク先!$G$3=GK11,リンク先!$F$3,IF(リンク先!$G$4=GK11,リンク先!$F$4,IF(リンク先!$G$5=GK11,リンク先!$F$5,IF(リンク先!$G$6=GK11,リンク先!$F$6,IF(リンク先!$G$7=GK11,リンク先!$F$7,IF(リンク先!$G$8=GK11,リンク先!$F$8)))))))</f>
        <v>0</v>
      </c>
      <c r="O11" s="175">
        <f t="shared" si="69"/>
        <v>0</v>
      </c>
      <c r="P11" s="87"/>
      <c r="Q11" s="214">
        <f t="shared" si="70"/>
        <v>0</v>
      </c>
      <c r="R11" s="215">
        <f t="shared" si="71"/>
        <v>0</v>
      </c>
      <c r="S11" s="353"/>
      <c r="T11" s="518">
        <f t="shared" si="27"/>
        <v>0</v>
      </c>
      <c r="U11" s="225"/>
      <c r="V11" s="224"/>
      <c r="W11" s="518">
        <f t="shared" si="28"/>
        <v>0</v>
      </c>
      <c r="X11" s="225"/>
      <c r="Y11" s="224"/>
      <c r="Z11" s="518">
        <f t="shared" si="29"/>
        <v>0</v>
      </c>
      <c r="AA11" s="225"/>
      <c r="AB11" s="224"/>
      <c r="AC11" s="518">
        <f t="shared" si="30"/>
        <v>0</v>
      </c>
      <c r="AD11" s="225"/>
      <c r="AE11" s="224"/>
      <c r="AF11" s="518">
        <f t="shared" si="31"/>
        <v>0</v>
      </c>
      <c r="AG11" s="225"/>
      <c r="AH11" s="224"/>
      <c r="AI11" s="518">
        <f t="shared" si="32"/>
        <v>0</v>
      </c>
      <c r="AJ11" s="225"/>
      <c r="AK11" s="224"/>
      <c r="AL11" s="518">
        <f t="shared" si="33"/>
        <v>0</v>
      </c>
      <c r="AM11" s="225"/>
      <c r="AN11" s="224"/>
      <c r="AO11" s="518">
        <f t="shared" si="34"/>
        <v>0</v>
      </c>
      <c r="AP11" s="225"/>
      <c r="AQ11" s="224"/>
      <c r="AR11" s="518">
        <f t="shared" si="35"/>
        <v>0</v>
      </c>
      <c r="AS11" s="225"/>
      <c r="AT11" s="224"/>
      <c r="AU11" s="518">
        <f t="shared" si="36"/>
        <v>0</v>
      </c>
      <c r="AV11" s="225"/>
      <c r="AW11" s="224"/>
      <c r="AX11" s="518">
        <f t="shared" si="37"/>
        <v>0</v>
      </c>
      <c r="AY11" s="354"/>
      <c r="AZ11" s="344">
        <f t="shared" si="72"/>
        <v>0</v>
      </c>
      <c r="BA11" s="178">
        <f t="shared" si="73"/>
        <v>0</v>
      </c>
      <c r="BB11" s="216">
        <f t="shared" si="74"/>
        <v>0</v>
      </c>
      <c r="BC11" s="226"/>
      <c r="BD11" s="197"/>
      <c r="BE11" s="198"/>
      <c r="BF11" s="199"/>
      <c r="BG11" s="176" t="e">
        <f t="shared" si="75"/>
        <v>#VALUE!</v>
      </c>
      <c r="BH11" s="177">
        <f t="shared" si="76"/>
        <v>2025</v>
      </c>
      <c r="BI11" s="351" t="str">
        <f>'1_共通入力シート【記載必須】'!$G$7</f>
        <v>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v>
      </c>
      <c r="BJ11" s="349"/>
      <c r="BK11" s="357"/>
      <c r="BL11" s="347"/>
      <c r="BM11" s="357"/>
      <c r="BN11" s="348"/>
      <c r="BO11" s="358"/>
      <c r="BP11" s="348"/>
      <c r="BQ11" s="357"/>
      <c r="BR11" s="348"/>
      <c r="BS11" s="359"/>
      <c r="BT11" s="348"/>
      <c r="BU11" s="357"/>
      <c r="BV11" s="348"/>
      <c r="BW11" s="357"/>
      <c r="BX11" s="348"/>
      <c r="BY11" s="357"/>
      <c r="BZ11" s="348"/>
      <c r="CA11" s="357"/>
      <c r="CB11" s="348"/>
      <c r="CC11" s="357"/>
      <c r="CD11" s="348"/>
      <c r="CE11" s="360"/>
      <c r="CF11" s="179" t="str">
        <f>IF('1_共通入力シート【記載必須】'!H$7="","",'1_共通入力シート【記載必須】'!H$7)</f>
        <v>不妊治療の助成</v>
      </c>
      <c r="CG11" s="132" t="str">
        <f>IF('1_共通入力シート【記載必須】'!I$7="","",'1_共通入力シート【記載必須】'!I$7)</f>
        <v>件</v>
      </c>
      <c r="CH11" s="132" t="str">
        <f>IF('1_共通入力シート【記載必須】'!J$7="","",'1_共通入力シート【記載必須】'!J$7)</f>
        <v>18（Ｒ9年度）</v>
      </c>
      <c r="CI11" s="180" t="str">
        <f>IF('1_共通入力シート【記載必須】'!K$7="","",'1_共通入力シート【記載必須】'!K$7)</f>
        <v>---</v>
      </c>
      <c r="CJ11" s="179" t="str">
        <f>IF('1_共通入力シート【記載必須】'!L$7="","",'1_共通入力シート【記載必須】'!L$7)</f>
        <v>子宝祝い金</v>
      </c>
      <c r="CK11" s="132" t="str">
        <f>IF('1_共通入力シート【記載必須】'!M$7="","",'1_共通入力シート【記載必須】'!M$7)</f>
        <v>件</v>
      </c>
      <c r="CL11" s="132" t="str">
        <f>IF('1_共通入力シート【記載必須】'!N$7="","",'1_共通入力シート【記載必須】'!N$7)</f>
        <v>320
（Ｒ6～Ｒ9年度の累計）</v>
      </c>
      <c r="CM11" s="180" t="str">
        <f>IF('1_共通入力シート【記載必須】'!O$7="","",'1_共通入力シート【記載必須】'!O$7)</f>
        <v>---</v>
      </c>
      <c r="CN11" s="179" t="str">
        <f>IF('1_共通入力シート【記載必須】'!P$7="","",'1_共通入力シート【記載必須】'!P$7)</f>
        <v>子ども医療費の助成</v>
      </c>
      <c r="CO11" s="132" t="str">
        <f>IF('1_共通入力シート【記載必須】'!Q$7="","",'1_共通入力シート【記載必須】'!Q$7)</f>
        <v>件</v>
      </c>
      <c r="CP11" s="132" t="str">
        <f>IF('1_共通入力シート【記載必須】'!R$7="","",'1_共通入力シート【記載必須】'!R$7)</f>
        <v>28,000（年間）</v>
      </c>
      <c r="CQ11" s="180" t="str">
        <f>IF('1_共通入力シート【記載必須】'!S$7="","",'1_共通入力シート【記載必須】'!S$7)</f>
        <v>---</v>
      </c>
      <c r="CR11" s="179" t="str">
        <f>IF('1_共通入力シート【記載必須】'!T$7="","",'1_共通入力シート【記載必須】'!T$7)</f>
        <v>学童保育の充実</v>
      </c>
      <c r="CS11" s="132" t="str">
        <f>IF('1_共通入力シート【記載必須】'!U$7="","",'1_共通入力シート【記載必須】'!U$7)</f>
        <v>件</v>
      </c>
      <c r="CT11" s="132" t="str">
        <f>IF('1_共通入力シート【記載必須】'!V$7="","",'1_共通入力シート【記載必須】'!V$7)</f>
        <v>4（Ｒ6年度）</v>
      </c>
      <c r="CU11" s="180" t="str">
        <f>IF('1_共通入力シート【記載必須】'!W$7="","",'1_共通入力シート【記載必須】'!W$7)</f>
        <v>4（Ｒ6年度）</v>
      </c>
      <c r="CV11" s="179" t="str">
        <f>IF('1_共通入力シート【記載必須】'!X$7="","",'1_共通入力シート【記載必須】'!X$7)</f>
        <v>妊婦健康診断の無料実施（低出生体重児の出生率の減少）</v>
      </c>
      <c r="CW11" s="132" t="str">
        <f>IF('1_共通入力シート【記載必須】'!Y$7="","",'1_共通入力シート【記載必須】'!Y$7)</f>
        <v>％</v>
      </c>
      <c r="CX11" s="132" t="str">
        <f>IF('1_共通入力シート【記載必須】'!Z$7="","",'1_共通入力シート【記載必須】'!Z$7)</f>
        <v>5（Ｒ9年度）</v>
      </c>
      <c r="CY11" s="180" t="str">
        <f>IF('1_共通入力シート【記載必須】'!AA$7="","",'1_共通入力シート【記載必須】'!AA$7)</f>
        <v>---</v>
      </c>
      <c r="CZ11" s="179" t="str">
        <f>IF('1_共通入力シート【記載必須】'!AB$7="","",'1_共通入力シート【記載必須】'!AB$7)</f>
        <v>合計特殊出生率</v>
      </c>
      <c r="DA11" s="181" t="str">
        <f>IF('1_共通入力シート【記載必須】'!AC$7="","",'1_共通入力シート【記載必須】'!AC$7)</f>
        <v/>
      </c>
      <c r="DB11" s="180" t="str">
        <f>IF('1_共通入力シート【記載必須】'!AD$7="","",'1_共通入力シート【記載必須】'!AD$7)</f>
        <v>1.95
（Ｈ31～Ｒ4）</v>
      </c>
      <c r="DC11" s="179" t="str">
        <f>IF('1_共通入力シート【記載必須】'!AE$7="","",'1_共通入力シート【記載必須】'!AE$7)</f>
        <v>婚姻件数</v>
      </c>
      <c r="DD11" s="132" t="str">
        <f>IF('1_共通入力シート【記載必須】'!AF$7="","",'1_共通入力シート【記載必須】'!AF$7)</f>
        <v>件</v>
      </c>
      <c r="DE11" s="180" t="str">
        <f>IF('1_共通入力シート【記載必須】'!AG$7="","",'1_共通入力シート【記載必須】'!AG$7)</f>
        <v>32(R5年度）</v>
      </c>
      <c r="DF11" s="179" t="str">
        <f>IF('1_共通入力シート【記載必須】'!AH$7="","",'1_共通入力シート【記載必須】'!AH$7)</f>
        <v>婚姻率</v>
      </c>
      <c r="DG11" s="181" t="str">
        <f>IF('1_共通入力シート【記載必須】'!AI$7="","",'1_共通入力シート【記載必須】'!AI$7)</f>
        <v/>
      </c>
      <c r="DH11" s="180" t="str">
        <f>IF('1_共通入力シート【記載必須】'!AJ$7="","",'1_共通入力シート【記載必須】'!AJ$7)</f>
        <v>3.16(R5年度）</v>
      </c>
      <c r="DI11" s="227"/>
      <c r="DJ11" s="230"/>
      <c r="DK11" s="228"/>
      <c r="DL11" s="229"/>
      <c r="DM11" s="227"/>
      <c r="DN11" s="230"/>
      <c r="DO11" s="228"/>
      <c r="DP11" s="229"/>
      <c r="DQ11" s="227"/>
      <c r="DR11" s="230"/>
      <c r="DS11" s="228"/>
      <c r="DT11" s="229"/>
      <c r="DU11" s="227"/>
      <c r="DV11" s="230"/>
      <c r="DW11" s="228"/>
      <c r="DX11" s="229"/>
      <c r="DY11" s="227"/>
      <c r="DZ11" s="230"/>
      <c r="EA11" s="228"/>
      <c r="EB11" s="229"/>
      <c r="EC11" s="217" t="s">
        <v>327</v>
      </c>
      <c r="ED11" s="218" t="s">
        <v>38</v>
      </c>
      <c r="EE11" s="356"/>
      <c r="EF11" s="229"/>
      <c r="EG11" s="217" t="s">
        <v>328</v>
      </c>
      <c r="EH11" s="218" t="s">
        <v>38</v>
      </c>
      <c r="EI11" s="228"/>
      <c r="EJ11" s="229"/>
      <c r="EK11" s="217" t="s">
        <v>329</v>
      </c>
      <c r="EL11" s="218" t="s">
        <v>38</v>
      </c>
      <c r="EM11" s="228"/>
      <c r="EN11" s="229"/>
      <c r="EO11" s="227"/>
      <c r="EP11" s="230"/>
      <c r="EQ11" s="228"/>
      <c r="ER11" s="229"/>
      <c r="ES11" s="227"/>
      <c r="ET11" s="230"/>
      <c r="EU11" s="228"/>
      <c r="EV11" s="229"/>
      <c r="EW11" s="227"/>
      <c r="EX11" s="230"/>
      <c r="EY11" s="228"/>
      <c r="EZ11" s="229"/>
      <c r="FA11" s="227"/>
      <c r="FB11" s="230"/>
      <c r="FC11" s="228"/>
      <c r="FD11" s="229"/>
      <c r="FE11" s="227"/>
      <c r="FF11" s="230"/>
      <c r="FG11" s="228"/>
      <c r="FH11" s="229"/>
      <c r="FI11" s="527"/>
      <c r="FJ11" s="526"/>
      <c r="FK11" s="530"/>
      <c r="FL11" s="219" t="str">
        <f t="shared" si="57"/>
        <v>NG</v>
      </c>
      <c r="FM11" s="124"/>
      <c r="FN11" s="125" t="str">
        <f t="shared" si="77"/>
        <v>NG</v>
      </c>
      <c r="FO11" s="124"/>
      <c r="FP11" s="125" t="str">
        <f t="shared" si="68"/>
        <v>NG</v>
      </c>
      <c r="FQ11" s="124"/>
      <c r="FR11" s="125" t="str">
        <f t="shared" si="78"/>
        <v>NG</v>
      </c>
      <c r="FS11" s="124"/>
      <c r="FT11" s="125" t="str">
        <f t="shared" si="79"/>
        <v>NG</v>
      </c>
      <c r="FU11" s="124"/>
      <c r="FV11" s="125" t="str">
        <f t="shared" si="61"/>
        <v>NG</v>
      </c>
      <c r="FW11" s="124"/>
      <c r="FX11" s="125" t="str">
        <f t="shared" si="80"/>
        <v>NG</v>
      </c>
      <c r="FY11" s="219" t="str">
        <f t="shared" si="63"/>
        <v>OK</v>
      </c>
      <c r="FZ11" s="179" t="str">
        <f>IFERROR(VLOOKUP($L11,リンク先!$E$147:$M$157,2,FALSE)&amp;"","")</f>
        <v/>
      </c>
      <c r="GA11" s="126"/>
      <c r="GB11" s="125" t="str">
        <f t="shared" si="81"/>
        <v>OK</v>
      </c>
      <c r="GC11" s="179" t="str">
        <f>IFERROR(VLOOKUP($L11,リンク先!$E$147:$M$157,3,FALSE)&amp;"","")</f>
        <v/>
      </c>
      <c r="GD11" s="126"/>
      <c r="GE11" s="125" t="str">
        <f t="shared" si="82"/>
        <v>OK</v>
      </c>
      <c r="GF11" s="179" t="str">
        <f>IFERROR(VLOOKUP($L11,リンク先!$E$147:$M$157,4,FALSE)&amp;"","")</f>
        <v/>
      </c>
      <c r="GG11" s="126"/>
      <c r="GH11" s="125" t="str">
        <f t="shared" si="83"/>
        <v>OK</v>
      </c>
      <c r="GI11" s="431"/>
      <c r="GK11" s="138" t="str">
        <f t="shared" si="67"/>
        <v/>
      </c>
    </row>
    <row r="12" spans="2:193" ht="187.5" hidden="1" customHeight="1" thickBot="1" x14ac:dyDescent="0.2">
      <c r="B12" s="171" t="s">
        <v>205</v>
      </c>
      <c r="C12" s="172">
        <f>'1_共通入力シート【記載必須】'!$B$7</f>
        <v>435015</v>
      </c>
      <c r="D12" s="173" t="str">
        <f>'1_共通入力シート【記載必須】'!$C$7</f>
        <v>市町村</v>
      </c>
      <c r="E12" s="174" t="str">
        <f>'1_共通入力シート【記載必須】'!$D$7</f>
        <v>熊本県</v>
      </c>
      <c r="F12" s="129" t="str">
        <f>'1_共通入力シート【記載必須】'!$E$7</f>
        <v>錦町</v>
      </c>
      <c r="G12" s="128" t="str">
        <f>'1_共通入力シート【記載必須】'!$F$7</f>
        <v>熊本県錦町</v>
      </c>
      <c r="H12" s="223"/>
      <c r="I12" s="121"/>
      <c r="J12" s="85"/>
      <c r="K12" s="85"/>
      <c r="L12" s="85"/>
      <c r="M12" s="86"/>
      <c r="N12" s="213" t="b">
        <f>IF(リンク先!$G$2=GK12,リンク先!$F$2,IF(リンク先!$G$3=GK12,リンク先!$F$3,IF(リンク先!$G$4=GK12,リンク先!$F$4,IF(リンク先!$G$5=GK12,リンク先!$F$5,IF(リンク先!$G$6=GK12,リンク先!$F$6,IF(リンク先!$G$7=GK12,リンク先!$F$7,IF(リンク先!$G$8=GK12,リンク先!$F$8)))))))</f>
        <v>0</v>
      </c>
      <c r="O12" s="175">
        <f t="shared" si="69"/>
        <v>0</v>
      </c>
      <c r="P12" s="87"/>
      <c r="Q12" s="214">
        <f t="shared" si="70"/>
        <v>0</v>
      </c>
      <c r="R12" s="215">
        <f t="shared" si="71"/>
        <v>0</v>
      </c>
      <c r="S12" s="353"/>
      <c r="T12" s="518">
        <f t="shared" si="27"/>
        <v>0</v>
      </c>
      <c r="U12" s="225"/>
      <c r="V12" s="224"/>
      <c r="W12" s="518">
        <f t="shared" si="28"/>
        <v>0</v>
      </c>
      <c r="X12" s="225"/>
      <c r="Y12" s="224"/>
      <c r="Z12" s="518">
        <f t="shared" si="29"/>
        <v>0</v>
      </c>
      <c r="AA12" s="225"/>
      <c r="AB12" s="224"/>
      <c r="AC12" s="518">
        <f t="shared" si="30"/>
        <v>0</v>
      </c>
      <c r="AD12" s="225"/>
      <c r="AE12" s="224"/>
      <c r="AF12" s="518">
        <f t="shared" si="31"/>
        <v>0</v>
      </c>
      <c r="AG12" s="225"/>
      <c r="AH12" s="224"/>
      <c r="AI12" s="518">
        <f t="shared" si="32"/>
        <v>0</v>
      </c>
      <c r="AJ12" s="225"/>
      <c r="AK12" s="224"/>
      <c r="AL12" s="518">
        <f t="shared" si="33"/>
        <v>0</v>
      </c>
      <c r="AM12" s="225"/>
      <c r="AN12" s="224"/>
      <c r="AO12" s="518">
        <f t="shared" si="34"/>
        <v>0</v>
      </c>
      <c r="AP12" s="225"/>
      <c r="AQ12" s="224"/>
      <c r="AR12" s="518">
        <f t="shared" si="35"/>
        <v>0</v>
      </c>
      <c r="AS12" s="225"/>
      <c r="AT12" s="224"/>
      <c r="AU12" s="518">
        <f t="shared" si="36"/>
        <v>0</v>
      </c>
      <c r="AV12" s="225"/>
      <c r="AW12" s="224"/>
      <c r="AX12" s="518">
        <f t="shared" si="37"/>
        <v>0</v>
      </c>
      <c r="AY12" s="354"/>
      <c r="AZ12" s="344">
        <f t="shared" si="72"/>
        <v>0</v>
      </c>
      <c r="BA12" s="178">
        <f t="shared" si="73"/>
        <v>0</v>
      </c>
      <c r="BB12" s="216">
        <f t="shared" si="74"/>
        <v>0</v>
      </c>
      <c r="BC12" s="226"/>
      <c r="BD12" s="197"/>
      <c r="BE12" s="198"/>
      <c r="BF12" s="199"/>
      <c r="BG12" s="176" t="e">
        <f t="shared" si="75"/>
        <v>#VALUE!</v>
      </c>
      <c r="BH12" s="177">
        <f t="shared" si="76"/>
        <v>2025</v>
      </c>
      <c r="BI12" s="351" t="str">
        <f>'1_共通入力シート【記載必須】'!$G$7</f>
        <v>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v>
      </c>
      <c r="BJ12" s="349"/>
      <c r="BK12" s="357"/>
      <c r="BL12" s="347"/>
      <c r="BM12" s="357"/>
      <c r="BN12" s="348"/>
      <c r="BO12" s="358"/>
      <c r="BP12" s="348"/>
      <c r="BQ12" s="357"/>
      <c r="BR12" s="348"/>
      <c r="BS12" s="359"/>
      <c r="BT12" s="348"/>
      <c r="BU12" s="357"/>
      <c r="BV12" s="348"/>
      <c r="BW12" s="357"/>
      <c r="BX12" s="348"/>
      <c r="BY12" s="357"/>
      <c r="BZ12" s="348"/>
      <c r="CA12" s="357"/>
      <c r="CB12" s="348"/>
      <c r="CC12" s="357"/>
      <c r="CD12" s="348"/>
      <c r="CE12" s="360"/>
      <c r="CF12" s="179" t="str">
        <f>IF('1_共通入力シート【記載必須】'!H$7="","",'1_共通入力シート【記載必須】'!H$7)</f>
        <v>不妊治療の助成</v>
      </c>
      <c r="CG12" s="132" t="str">
        <f>IF('1_共通入力シート【記載必須】'!I$7="","",'1_共通入力シート【記載必須】'!I$7)</f>
        <v>件</v>
      </c>
      <c r="CH12" s="132" t="str">
        <f>IF('1_共通入力シート【記載必須】'!J$7="","",'1_共通入力シート【記載必須】'!J$7)</f>
        <v>18（Ｒ9年度）</v>
      </c>
      <c r="CI12" s="180" t="str">
        <f>IF('1_共通入力シート【記載必須】'!K$7="","",'1_共通入力シート【記載必須】'!K$7)</f>
        <v>---</v>
      </c>
      <c r="CJ12" s="179" t="str">
        <f>IF('1_共通入力シート【記載必須】'!L$7="","",'1_共通入力シート【記載必須】'!L$7)</f>
        <v>子宝祝い金</v>
      </c>
      <c r="CK12" s="132" t="str">
        <f>IF('1_共通入力シート【記載必須】'!M$7="","",'1_共通入力シート【記載必須】'!M$7)</f>
        <v>件</v>
      </c>
      <c r="CL12" s="132" t="str">
        <f>IF('1_共通入力シート【記載必須】'!N$7="","",'1_共通入力シート【記載必須】'!N$7)</f>
        <v>320
（Ｒ6～Ｒ9年度の累計）</v>
      </c>
      <c r="CM12" s="180" t="str">
        <f>IF('1_共通入力シート【記載必須】'!O$7="","",'1_共通入力シート【記載必須】'!O$7)</f>
        <v>---</v>
      </c>
      <c r="CN12" s="179" t="str">
        <f>IF('1_共通入力シート【記載必須】'!P$7="","",'1_共通入力シート【記載必須】'!P$7)</f>
        <v>子ども医療費の助成</v>
      </c>
      <c r="CO12" s="132" t="str">
        <f>IF('1_共通入力シート【記載必須】'!Q$7="","",'1_共通入力シート【記載必須】'!Q$7)</f>
        <v>件</v>
      </c>
      <c r="CP12" s="132" t="str">
        <f>IF('1_共通入力シート【記載必須】'!R$7="","",'1_共通入力シート【記載必須】'!R$7)</f>
        <v>28,000（年間）</v>
      </c>
      <c r="CQ12" s="180" t="str">
        <f>IF('1_共通入力シート【記載必須】'!S$7="","",'1_共通入力シート【記載必須】'!S$7)</f>
        <v>---</v>
      </c>
      <c r="CR12" s="179" t="str">
        <f>IF('1_共通入力シート【記載必須】'!T$7="","",'1_共通入力シート【記載必須】'!T$7)</f>
        <v>学童保育の充実</v>
      </c>
      <c r="CS12" s="132" t="str">
        <f>IF('1_共通入力シート【記載必須】'!U$7="","",'1_共通入力シート【記載必須】'!U$7)</f>
        <v>件</v>
      </c>
      <c r="CT12" s="132" t="str">
        <f>IF('1_共通入力シート【記載必須】'!V$7="","",'1_共通入力シート【記載必須】'!V$7)</f>
        <v>4（Ｒ6年度）</v>
      </c>
      <c r="CU12" s="180" t="str">
        <f>IF('1_共通入力シート【記載必須】'!W$7="","",'1_共通入力シート【記載必須】'!W$7)</f>
        <v>4（Ｒ6年度）</v>
      </c>
      <c r="CV12" s="179" t="str">
        <f>IF('1_共通入力シート【記載必須】'!X$7="","",'1_共通入力シート【記載必須】'!X$7)</f>
        <v>妊婦健康診断の無料実施（低出生体重児の出生率の減少）</v>
      </c>
      <c r="CW12" s="132" t="str">
        <f>IF('1_共通入力シート【記載必須】'!Y$7="","",'1_共通入力シート【記載必須】'!Y$7)</f>
        <v>％</v>
      </c>
      <c r="CX12" s="132" t="str">
        <f>IF('1_共通入力シート【記載必須】'!Z$7="","",'1_共通入力シート【記載必須】'!Z$7)</f>
        <v>5（Ｒ9年度）</v>
      </c>
      <c r="CY12" s="180" t="str">
        <f>IF('1_共通入力シート【記載必須】'!AA$7="","",'1_共通入力シート【記載必須】'!AA$7)</f>
        <v>---</v>
      </c>
      <c r="CZ12" s="179" t="str">
        <f>IF('1_共通入力シート【記載必須】'!AB$7="","",'1_共通入力シート【記載必須】'!AB$7)</f>
        <v>合計特殊出生率</v>
      </c>
      <c r="DA12" s="181" t="str">
        <f>IF('1_共通入力シート【記載必須】'!AC$7="","",'1_共通入力シート【記載必須】'!AC$7)</f>
        <v/>
      </c>
      <c r="DB12" s="180" t="str">
        <f>IF('1_共通入力シート【記載必須】'!AD$7="","",'1_共通入力シート【記載必須】'!AD$7)</f>
        <v>1.95
（Ｈ31～Ｒ4）</v>
      </c>
      <c r="DC12" s="179" t="str">
        <f>IF('1_共通入力シート【記載必須】'!AE$7="","",'1_共通入力シート【記載必須】'!AE$7)</f>
        <v>婚姻件数</v>
      </c>
      <c r="DD12" s="132" t="str">
        <f>IF('1_共通入力シート【記載必須】'!AF$7="","",'1_共通入力シート【記載必須】'!AF$7)</f>
        <v>件</v>
      </c>
      <c r="DE12" s="180" t="str">
        <f>IF('1_共通入力シート【記載必須】'!AG$7="","",'1_共通入力シート【記載必須】'!AG$7)</f>
        <v>32(R5年度）</v>
      </c>
      <c r="DF12" s="179" t="str">
        <f>IF('1_共通入力シート【記載必須】'!AH$7="","",'1_共通入力シート【記載必須】'!AH$7)</f>
        <v>婚姻率</v>
      </c>
      <c r="DG12" s="181" t="str">
        <f>IF('1_共通入力シート【記載必須】'!AI$7="","",'1_共通入力シート【記載必須】'!AI$7)</f>
        <v/>
      </c>
      <c r="DH12" s="180" t="str">
        <f>IF('1_共通入力シート【記載必須】'!AJ$7="","",'1_共通入力シート【記載必須】'!AJ$7)</f>
        <v>3.16(R5年度）</v>
      </c>
      <c r="DI12" s="227"/>
      <c r="DJ12" s="230"/>
      <c r="DK12" s="228"/>
      <c r="DL12" s="229"/>
      <c r="DM12" s="227"/>
      <c r="DN12" s="230"/>
      <c r="DO12" s="228"/>
      <c r="DP12" s="229"/>
      <c r="DQ12" s="227"/>
      <c r="DR12" s="230"/>
      <c r="DS12" s="228"/>
      <c r="DT12" s="229"/>
      <c r="DU12" s="227"/>
      <c r="DV12" s="230"/>
      <c r="DW12" s="228"/>
      <c r="DX12" s="229"/>
      <c r="DY12" s="227"/>
      <c r="DZ12" s="230"/>
      <c r="EA12" s="228"/>
      <c r="EB12" s="229"/>
      <c r="EC12" s="217" t="s">
        <v>327</v>
      </c>
      <c r="ED12" s="218" t="s">
        <v>38</v>
      </c>
      <c r="EE12" s="356"/>
      <c r="EF12" s="229"/>
      <c r="EG12" s="217" t="s">
        <v>328</v>
      </c>
      <c r="EH12" s="218" t="s">
        <v>38</v>
      </c>
      <c r="EI12" s="228"/>
      <c r="EJ12" s="229"/>
      <c r="EK12" s="217" t="s">
        <v>329</v>
      </c>
      <c r="EL12" s="218" t="s">
        <v>38</v>
      </c>
      <c r="EM12" s="228"/>
      <c r="EN12" s="229"/>
      <c r="EO12" s="227"/>
      <c r="EP12" s="230"/>
      <c r="EQ12" s="228"/>
      <c r="ER12" s="229"/>
      <c r="ES12" s="227"/>
      <c r="ET12" s="230"/>
      <c r="EU12" s="228"/>
      <c r="EV12" s="229"/>
      <c r="EW12" s="227"/>
      <c r="EX12" s="230"/>
      <c r="EY12" s="228"/>
      <c r="EZ12" s="229"/>
      <c r="FA12" s="227"/>
      <c r="FB12" s="230"/>
      <c r="FC12" s="228"/>
      <c r="FD12" s="229"/>
      <c r="FE12" s="227"/>
      <c r="FF12" s="230"/>
      <c r="FG12" s="228"/>
      <c r="FH12" s="229"/>
      <c r="FI12" s="527"/>
      <c r="FJ12" s="526"/>
      <c r="FK12" s="530"/>
      <c r="FL12" s="219" t="str">
        <f t="shared" si="57"/>
        <v>NG</v>
      </c>
      <c r="FM12" s="124"/>
      <c r="FN12" s="125" t="str">
        <f t="shared" si="77"/>
        <v>NG</v>
      </c>
      <c r="FO12" s="124"/>
      <c r="FP12" s="125" t="str">
        <f t="shared" si="68"/>
        <v>NG</v>
      </c>
      <c r="FQ12" s="124"/>
      <c r="FR12" s="125" t="str">
        <f t="shared" si="78"/>
        <v>NG</v>
      </c>
      <c r="FS12" s="124"/>
      <c r="FT12" s="125" t="str">
        <f t="shared" si="79"/>
        <v>NG</v>
      </c>
      <c r="FU12" s="124"/>
      <c r="FV12" s="125" t="str">
        <f t="shared" si="61"/>
        <v>NG</v>
      </c>
      <c r="FW12" s="124"/>
      <c r="FX12" s="125" t="str">
        <f t="shared" si="80"/>
        <v>NG</v>
      </c>
      <c r="FY12" s="219" t="str">
        <f t="shared" si="63"/>
        <v>OK</v>
      </c>
      <c r="FZ12" s="179" t="str">
        <f>IFERROR(VLOOKUP($L12,リンク先!$E$147:$M$157,2,FALSE)&amp;"","")</f>
        <v/>
      </c>
      <c r="GA12" s="126"/>
      <c r="GB12" s="125" t="str">
        <f t="shared" si="81"/>
        <v>OK</v>
      </c>
      <c r="GC12" s="179" t="str">
        <f>IFERROR(VLOOKUP($L12,リンク先!$E$147:$M$157,3,FALSE)&amp;"","")</f>
        <v/>
      </c>
      <c r="GD12" s="126"/>
      <c r="GE12" s="125" t="str">
        <f t="shared" si="82"/>
        <v>OK</v>
      </c>
      <c r="GF12" s="179" t="str">
        <f>IFERROR(VLOOKUP($L12,リンク先!$E$147:$M$157,4,FALSE)&amp;"","")</f>
        <v/>
      </c>
      <c r="GG12" s="126"/>
      <c r="GH12" s="125" t="str">
        <f t="shared" si="83"/>
        <v>OK</v>
      </c>
      <c r="GI12" s="431"/>
      <c r="GK12" s="138" t="str">
        <f t="shared" si="67"/>
        <v/>
      </c>
    </row>
    <row r="13" spans="2:193" ht="187.5" hidden="1" customHeight="1" thickBot="1" x14ac:dyDescent="0.2">
      <c r="B13" s="171" t="s">
        <v>206</v>
      </c>
      <c r="C13" s="172">
        <f>'1_共通入力シート【記載必須】'!$B$7</f>
        <v>435015</v>
      </c>
      <c r="D13" s="173" t="str">
        <f>'1_共通入力シート【記載必須】'!$C$7</f>
        <v>市町村</v>
      </c>
      <c r="E13" s="174" t="str">
        <f>'1_共通入力シート【記載必須】'!$D$7</f>
        <v>熊本県</v>
      </c>
      <c r="F13" s="129" t="str">
        <f>'1_共通入力シート【記載必須】'!$E$7</f>
        <v>錦町</v>
      </c>
      <c r="G13" s="128" t="str">
        <f>'1_共通入力シート【記載必須】'!$F$7</f>
        <v>熊本県錦町</v>
      </c>
      <c r="H13" s="223"/>
      <c r="I13" s="121"/>
      <c r="J13" s="85"/>
      <c r="K13" s="85"/>
      <c r="L13" s="85"/>
      <c r="M13" s="86"/>
      <c r="N13" s="213" t="b">
        <f>IF(リンク先!$G$2=GK13,リンク先!$F$2,IF(リンク先!$G$3=GK13,リンク先!$F$3,IF(リンク先!$G$4=GK13,リンク先!$F$4,IF(リンク先!$G$5=GK13,リンク先!$F$5,IF(リンク先!$G$6=GK13,リンク先!$F$6,IF(リンク先!$G$7=GK13,リンク先!$F$7,IF(リンク先!$G$8=GK13,リンク先!$F$8)))))))</f>
        <v>0</v>
      </c>
      <c r="O13" s="175">
        <f t="shared" si="69"/>
        <v>0</v>
      </c>
      <c r="P13" s="87"/>
      <c r="Q13" s="214">
        <f t="shared" si="70"/>
        <v>0</v>
      </c>
      <c r="R13" s="215">
        <f t="shared" si="71"/>
        <v>0</v>
      </c>
      <c r="S13" s="353"/>
      <c r="T13" s="518">
        <f t="shared" si="27"/>
        <v>0</v>
      </c>
      <c r="U13" s="225"/>
      <c r="V13" s="224"/>
      <c r="W13" s="518">
        <f t="shared" si="28"/>
        <v>0</v>
      </c>
      <c r="X13" s="225"/>
      <c r="Y13" s="224"/>
      <c r="Z13" s="518">
        <f t="shared" si="29"/>
        <v>0</v>
      </c>
      <c r="AA13" s="225"/>
      <c r="AB13" s="224"/>
      <c r="AC13" s="518">
        <f t="shared" si="30"/>
        <v>0</v>
      </c>
      <c r="AD13" s="225"/>
      <c r="AE13" s="224"/>
      <c r="AF13" s="518">
        <f t="shared" si="31"/>
        <v>0</v>
      </c>
      <c r="AG13" s="225"/>
      <c r="AH13" s="224"/>
      <c r="AI13" s="518">
        <f t="shared" si="32"/>
        <v>0</v>
      </c>
      <c r="AJ13" s="225"/>
      <c r="AK13" s="224"/>
      <c r="AL13" s="518">
        <f t="shared" si="33"/>
        <v>0</v>
      </c>
      <c r="AM13" s="225"/>
      <c r="AN13" s="224"/>
      <c r="AO13" s="518">
        <f t="shared" si="34"/>
        <v>0</v>
      </c>
      <c r="AP13" s="225"/>
      <c r="AQ13" s="224"/>
      <c r="AR13" s="518">
        <f t="shared" si="35"/>
        <v>0</v>
      </c>
      <c r="AS13" s="225"/>
      <c r="AT13" s="224"/>
      <c r="AU13" s="518">
        <f t="shared" si="36"/>
        <v>0</v>
      </c>
      <c r="AV13" s="225"/>
      <c r="AW13" s="224"/>
      <c r="AX13" s="518">
        <f t="shared" si="37"/>
        <v>0</v>
      </c>
      <c r="AY13" s="354"/>
      <c r="AZ13" s="344">
        <f t="shared" si="72"/>
        <v>0</v>
      </c>
      <c r="BA13" s="178">
        <f t="shared" si="73"/>
        <v>0</v>
      </c>
      <c r="BB13" s="216">
        <f t="shared" si="74"/>
        <v>0</v>
      </c>
      <c r="BC13" s="226"/>
      <c r="BD13" s="197"/>
      <c r="BE13" s="198"/>
      <c r="BF13" s="199"/>
      <c r="BG13" s="176" t="e">
        <f t="shared" si="75"/>
        <v>#VALUE!</v>
      </c>
      <c r="BH13" s="177">
        <f t="shared" si="76"/>
        <v>2025</v>
      </c>
      <c r="BI13" s="351" t="str">
        <f>'1_共通入力シート【記載必須】'!$G$7</f>
        <v>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v>
      </c>
      <c r="BJ13" s="349"/>
      <c r="BK13" s="357"/>
      <c r="BL13" s="347"/>
      <c r="BM13" s="357"/>
      <c r="BN13" s="348"/>
      <c r="BO13" s="358"/>
      <c r="BP13" s="348"/>
      <c r="BQ13" s="357"/>
      <c r="BR13" s="348"/>
      <c r="BS13" s="359"/>
      <c r="BT13" s="348"/>
      <c r="BU13" s="357"/>
      <c r="BV13" s="348"/>
      <c r="BW13" s="357"/>
      <c r="BX13" s="348"/>
      <c r="BY13" s="357"/>
      <c r="BZ13" s="348"/>
      <c r="CA13" s="357"/>
      <c r="CB13" s="348"/>
      <c r="CC13" s="357"/>
      <c r="CD13" s="348"/>
      <c r="CE13" s="360"/>
      <c r="CF13" s="179" t="str">
        <f>IF('1_共通入力シート【記載必須】'!H$7="","",'1_共通入力シート【記載必須】'!H$7)</f>
        <v>不妊治療の助成</v>
      </c>
      <c r="CG13" s="132" t="str">
        <f>IF('1_共通入力シート【記載必須】'!I$7="","",'1_共通入力シート【記載必須】'!I$7)</f>
        <v>件</v>
      </c>
      <c r="CH13" s="132" t="str">
        <f>IF('1_共通入力シート【記載必須】'!J$7="","",'1_共通入力シート【記載必須】'!J$7)</f>
        <v>18（Ｒ9年度）</v>
      </c>
      <c r="CI13" s="180" t="str">
        <f>IF('1_共通入力シート【記載必須】'!K$7="","",'1_共通入力シート【記載必須】'!K$7)</f>
        <v>---</v>
      </c>
      <c r="CJ13" s="179" t="str">
        <f>IF('1_共通入力シート【記載必須】'!L$7="","",'1_共通入力シート【記載必須】'!L$7)</f>
        <v>子宝祝い金</v>
      </c>
      <c r="CK13" s="132" t="str">
        <f>IF('1_共通入力シート【記載必須】'!M$7="","",'1_共通入力シート【記載必須】'!M$7)</f>
        <v>件</v>
      </c>
      <c r="CL13" s="132" t="str">
        <f>IF('1_共通入力シート【記載必須】'!N$7="","",'1_共通入力シート【記載必須】'!N$7)</f>
        <v>320
（Ｒ6～Ｒ9年度の累計）</v>
      </c>
      <c r="CM13" s="180" t="str">
        <f>IF('1_共通入力シート【記載必須】'!O$7="","",'1_共通入力シート【記載必須】'!O$7)</f>
        <v>---</v>
      </c>
      <c r="CN13" s="179" t="str">
        <f>IF('1_共通入力シート【記載必須】'!P$7="","",'1_共通入力シート【記載必須】'!P$7)</f>
        <v>子ども医療費の助成</v>
      </c>
      <c r="CO13" s="132" t="str">
        <f>IF('1_共通入力シート【記載必須】'!Q$7="","",'1_共通入力シート【記載必須】'!Q$7)</f>
        <v>件</v>
      </c>
      <c r="CP13" s="132" t="str">
        <f>IF('1_共通入力シート【記載必須】'!R$7="","",'1_共通入力シート【記載必須】'!R$7)</f>
        <v>28,000（年間）</v>
      </c>
      <c r="CQ13" s="180" t="str">
        <f>IF('1_共通入力シート【記載必須】'!S$7="","",'1_共通入力シート【記載必須】'!S$7)</f>
        <v>---</v>
      </c>
      <c r="CR13" s="179" t="str">
        <f>IF('1_共通入力シート【記載必須】'!T$7="","",'1_共通入力シート【記載必須】'!T$7)</f>
        <v>学童保育の充実</v>
      </c>
      <c r="CS13" s="132" t="str">
        <f>IF('1_共通入力シート【記載必須】'!U$7="","",'1_共通入力シート【記載必須】'!U$7)</f>
        <v>件</v>
      </c>
      <c r="CT13" s="132" t="str">
        <f>IF('1_共通入力シート【記載必須】'!V$7="","",'1_共通入力シート【記載必須】'!V$7)</f>
        <v>4（Ｒ6年度）</v>
      </c>
      <c r="CU13" s="180" t="str">
        <f>IF('1_共通入力シート【記載必須】'!W$7="","",'1_共通入力シート【記載必須】'!W$7)</f>
        <v>4（Ｒ6年度）</v>
      </c>
      <c r="CV13" s="179" t="str">
        <f>IF('1_共通入力シート【記載必須】'!X$7="","",'1_共通入力シート【記載必須】'!X$7)</f>
        <v>妊婦健康診断の無料実施（低出生体重児の出生率の減少）</v>
      </c>
      <c r="CW13" s="132" t="str">
        <f>IF('1_共通入力シート【記載必須】'!Y$7="","",'1_共通入力シート【記載必須】'!Y$7)</f>
        <v>％</v>
      </c>
      <c r="CX13" s="132" t="str">
        <f>IF('1_共通入力シート【記載必須】'!Z$7="","",'1_共通入力シート【記載必須】'!Z$7)</f>
        <v>5（Ｒ9年度）</v>
      </c>
      <c r="CY13" s="180" t="str">
        <f>IF('1_共通入力シート【記載必須】'!AA$7="","",'1_共通入力シート【記載必須】'!AA$7)</f>
        <v>---</v>
      </c>
      <c r="CZ13" s="179" t="str">
        <f>IF('1_共通入力シート【記載必須】'!AB$7="","",'1_共通入力シート【記載必須】'!AB$7)</f>
        <v>合計特殊出生率</v>
      </c>
      <c r="DA13" s="181" t="str">
        <f>IF('1_共通入力シート【記載必須】'!AC$7="","",'1_共通入力シート【記載必須】'!AC$7)</f>
        <v/>
      </c>
      <c r="DB13" s="180" t="str">
        <f>IF('1_共通入力シート【記載必須】'!AD$7="","",'1_共通入力シート【記載必須】'!AD$7)</f>
        <v>1.95
（Ｈ31～Ｒ4）</v>
      </c>
      <c r="DC13" s="179" t="str">
        <f>IF('1_共通入力シート【記載必須】'!AE$7="","",'1_共通入力シート【記載必須】'!AE$7)</f>
        <v>婚姻件数</v>
      </c>
      <c r="DD13" s="132" t="str">
        <f>IF('1_共通入力シート【記載必須】'!AF$7="","",'1_共通入力シート【記載必須】'!AF$7)</f>
        <v>件</v>
      </c>
      <c r="DE13" s="180" t="str">
        <f>IF('1_共通入力シート【記載必須】'!AG$7="","",'1_共通入力シート【記載必須】'!AG$7)</f>
        <v>32(R5年度）</v>
      </c>
      <c r="DF13" s="179" t="str">
        <f>IF('1_共通入力シート【記載必須】'!AH$7="","",'1_共通入力シート【記載必須】'!AH$7)</f>
        <v>婚姻率</v>
      </c>
      <c r="DG13" s="181" t="str">
        <f>IF('1_共通入力シート【記載必須】'!AI$7="","",'1_共通入力シート【記載必須】'!AI$7)</f>
        <v/>
      </c>
      <c r="DH13" s="180" t="str">
        <f>IF('1_共通入力シート【記載必須】'!AJ$7="","",'1_共通入力シート【記載必須】'!AJ$7)</f>
        <v>3.16(R5年度）</v>
      </c>
      <c r="DI13" s="227"/>
      <c r="DJ13" s="230"/>
      <c r="DK13" s="228"/>
      <c r="DL13" s="229"/>
      <c r="DM13" s="227"/>
      <c r="DN13" s="230"/>
      <c r="DO13" s="228"/>
      <c r="DP13" s="229"/>
      <c r="DQ13" s="227"/>
      <c r="DR13" s="230"/>
      <c r="DS13" s="228"/>
      <c r="DT13" s="229"/>
      <c r="DU13" s="227"/>
      <c r="DV13" s="230"/>
      <c r="DW13" s="228"/>
      <c r="DX13" s="229"/>
      <c r="DY13" s="227"/>
      <c r="DZ13" s="230"/>
      <c r="EA13" s="228"/>
      <c r="EB13" s="229"/>
      <c r="EC13" s="217" t="s">
        <v>327</v>
      </c>
      <c r="ED13" s="218" t="s">
        <v>38</v>
      </c>
      <c r="EE13" s="356"/>
      <c r="EF13" s="229"/>
      <c r="EG13" s="217" t="s">
        <v>328</v>
      </c>
      <c r="EH13" s="218" t="s">
        <v>38</v>
      </c>
      <c r="EI13" s="228"/>
      <c r="EJ13" s="229"/>
      <c r="EK13" s="217" t="s">
        <v>329</v>
      </c>
      <c r="EL13" s="218" t="s">
        <v>38</v>
      </c>
      <c r="EM13" s="228"/>
      <c r="EN13" s="229"/>
      <c r="EO13" s="227"/>
      <c r="EP13" s="230"/>
      <c r="EQ13" s="228"/>
      <c r="ER13" s="229"/>
      <c r="ES13" s="227"/>
      <c r="ET13" s="230"/>
      <c r="EU13" s="228"/>
      <c r="EV13" s="229"/>
      <c r="EW13" s="227"/>
      <c r="EX13" s="230"/>
      <c r="EY13" s="228"/>
      <c r="EZ13" s="229"/>
      <c r="FA13" s="227"/>
      <c r="FB13" s="230"/>
      <c r="FC13" s="228"/>
      <c r="FD13" s="229"/>
      <c r="FE13" s="227"/>
      <c r="FF13" s="230"/>
      <c r="FG13" s="228"/>
      <c r="FH13" s="229"/>
      <c r="FI13" s="527"/>
      <c r="FJ13" s="526"/>
      <c r="FK13" s="530"/>
      <c r="FL13" s="219" t="str">
        <f t="shared" si="57"/>
        <v>NG</v>
      </c>
      <c r="FM13" s="124"/>
      <c r="FN13" s="125" t="str">
        <f t="shared" si="77"/>
        <v>NG</v>
      </c>
      <c r="FO13" s="124"/>
      <c r="FP13" s="125" t="str">
        <f t="shared" si="68"/>
        <v>NG</v>
      </c>
      <c r="FQ13" s="124"/>
      <c r="FR13" s="125" t="str">
        <f t="shared" si="78"/>
        <v>NG</v>
      </c>
      <c r="FS13" s="124"/>
      <c r="FT13" s="125" t="str">
        <f t="shared" si="79"/>
        <v>NG</v>
      </c>
      <c r="FU13" s="124"/>
      <c r="FV13" s="125" t="str">
        <f t="shared" si="61"/>
        <v>NG</v>
      </c>
      <c r="FW13" s="124"/>
      <c r="FX13" s="125" t="str">
        <f t="shared" si="80"/>
        <v>NG</v>
      </c>
      <c r="FY13" s="219" t="str">
        <f t="shared" si="63"/>
        <v>OK</v>
      </c>
      <c r="FZ13" s="179" t="str">
        <f>IFERROR(VLOOKUP($L13,リンク先!$E$147:$M$157,2,FALSE)&amp;"","")</f>
        <v/>
      </c>
      <c r="GA13" s="126"/>
      <c r="GB13" s="125" t="str">
        <f t="shared" si="81"/>
        <v>OK</v>
      </c>
      <c r="GC13" s="179" t="str">
        <f>IFERROR(VLOOKUP($L13,リンク先!$E$147:$M$157,3,FALSE)&amp;"","")</f>
        <v/>
      </c>
      <c r="GD13" s="126"/>
      <c r="GE13" s="125" t="str">
        <f t="shared" si="82"/>
        <v>OK</v>
      </c>
      <c r="GF13" s="179" t="str">
        <f>IFERROR(VLOOKUP($L13,リンク先!$E$147:$M$157,4,FALSE)&amp;"","")</f>
        <v/>
      </c>
      <c r="GG13" s="126"/>
      <c r="GH13" s="125" t="str">
        <f t="shared" si="83"/>
        <v>OK</v>
      </c>
      <c r="GI13" s="431"/>
      <c r="GK13" s="138" t="str">
        <f t="shared" si="67"/>
        <v/>
      </c>
    </row>
    <row r="14" spans="2:193" ht="187.5" hidden="1" customHeight="1" thickBot="1" x14ac:dyDescent="0.2">
      <c r="B14" s="171" t="s">
        <v>207</v>
      </c>
      <c r="C14" s="172">
        <f>'1_共通入力シート【記載必須】'!$B$7</f>
        <v>435015</v>
      </c>
      <c r="D14" s="173" t="str">
        <f>'1_共通入力シート【記載必須】'!$C$7</f>
        <v>市町村</v>
      </c>
      <c r="E14" s="174" t="str">
        <f>'1_共通入力シート【記載必須】'!$D$7</f>
        <v>熊本県</v>
      </c>
      <c r="F14" s="129" t="str">
        <f>'1_共通入力シート【記載必須】'!$E$7</f>
        <v>錦町</v>
      </c>
      <c r="G14" s="128" t="str">
        <f>'1_共通入力シート【記載必須】'!$F$7</f>
        <v>熊本県錦町</v>
      </c>
      <c r="H14" s="223"/>
      <c r="I14" s="121"/>
      <c r="J14" s="85"/>
      <c r="K14" s="85"/>
      <c r="L14" s="85"/>
      <c r="M14" s="86"/>
      <c r="N14" s="213" t="b">
        <f>IF(リンク先!$G$2=GK14,リンク先!$F$2,IF(リンク先!$G$3=GK14,リンク先!$F$3,IF(リンク先!$G$4=GK14,リンク先!$F$4,IF(リンク先!$G$5=GK14,リンク先!$F$5,IF(リンク先!$G$6=GK14,リンク先!$F$6,IF(リンク先!$G$7=GK14,リンク先!$F$7,IF(リンク先!$G$8=GK14,リンク先!$F$8)))))))</f>
        <v>0</v>
      </c>
      <c r="O14" s="175">
        <f t="shared" ref="O14:O21" si="84">AZ14</f>
        <v>0</v>
      </c>
      <c r="P14" s="87"/>
      <c r="Q14" s="214">
        <f t="shared" ref="Q14:Q21" si="85">BA14</f>
        <v>0</v>
      </c>
      <c r="R14" s="215">
        <f t="shared" ref="R14:R21" si="86">O14-P14</f>
        <v>0</v>
      </c>
      <c r="S14" s="353"/>
      <c r="T14" s="518">
        <f t="shared" si="27"/>
        <v>0</v>
      </c>
      <c r="U14" s="225"/>
      <c r="V14" s="224"/>
      <c r="W14" s="518">
        <f t="shared" si="28"/>
        <v>0</v>
      </c>
      <c r="X14" s="225"/>
      <c r="Y14" s="224"/>
      <c r="Z14" s="518">
        <f t="shared" si="29"/>
        <v>0</v>
      </c>
      <c r="AA14" s="225"/>
      <c r="AB14" s="224"/>
      <c r="AC14" s="518">
        <f t="shared" si="30"/>
        <v>0</v>
      </c>
      <c r="AD14" s="225"/>
      <c r="AE14" s="224"/>
      <c r="AF14" s="518">
        <f t="shared" si="31"/>
        <v>0</v>
      </c>
      <c r="AG14" s="225"/>
      <c r="AH14" s="224"/>
      <c r="AI14" s="518">
        <f t="shared" si="32"/>
        <v>0</v>
      </c>
      <c r="AJ14" s="225"/>
      <c r="AK14" s="224"/>
      <c r="AL14" s="518">
        <f t="shared" si="33"/>
        <v>0</v>
      </c>
      <c r="AM14" s="225"/>
      <c r="AN14" s="224"/>
      <c r="AO14" s="518">
        <f t="shared" si="34"/>
        <v>0</v>
      </c>
      <c r="AP14" s="225"/>
      <c r="AQ14" s="224"/>
      <c r="AR14" s="518">
        <f t="shared" si="35"/>
        <v>0</v>
      </c>
      <c r="AS14" s="225"/>
      <c r="AT14" s="224"/>
      <c r="AU14" s="518">
        <f t="shared" si="36"/>
        <v>0</v>
      </c>
      <c r="AV14" s="225"/>
      <c r="AW14" s="224"/>
      <c r="AX14" s="518">
        <f t="shared" si="37"/>
        <v>0</v>
      </c>
      <c r="AY14" s="354"/>
      <c r="AZ14" s="344">
        <f t="shared" ref="AZ14:AZ21" si="87">S14+V14+Y14+AB14+AE14+AH14+AK14+AN14+AQ14+AT14+AW14</f>
        <v>0</v>
      </c>
      <c r="BA14" s="178">
        <f t="shared" ref="BA14:BA21" si="88">T14+W14+Z14+AC14+AF14+AI14+AL14+AO14+AR14+AU14+AX14</f>
        <v>0</v>
      </c>
      <c r="BB14" s="216">
        <f t="shared" ref="BB14:BB21" si="89">U14+X14+AA14+AD14+AG14+AJ14+AM14+AP14+AS14+AV14+AY14</f>
        <v>0</v>
      </c>
      <c r="BC14" s="226"/>
      <c r="BD14" s="197"/>
      <c r="BE14" s="198"/>
      <c r="BF14" s="199"/>
      <c r="BG14" s="176" t="e">
        <f t="shared" ref="BG14:BG21" si="90">DATEVALUE(BF14&amp;"年12月31日")</f>
        <v>#VALUE!</v>
      </c>
      <c r="BH14" s="177">
        <f t="shared" ref="BH14:BH21" si="91">2025-BF14</f>
        <v>2025</v>
      </c>
      <c r="BI14" s="351" t="str">
        <f>'1_共通入力シート【記載必須】'!$G$7</f>
        <v>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v>
      </c>
      <c r="BJ14" s="349"/>
      <c r="BK14" s="357"/>
      <c r="BL14" s="347"/>
      <c r="BM14" s="357"/>
      <c r="BN14" s="348"/>
      <c r="BO14" s="358"/>
      <c r="BP14" s="348"/>
      <c r="BQ14" s="357"/>
      <c r="BR14" s="348"/>
      <c r="BS14" s="359"/>
      <c r="BT14" s="348"/>
      <c r="BU14" s="357"/>
      <c r="BV14" s="348"/>
      <c r="BW14" s="357"/>
      <c r="BX14" s="348"/>
      <c r="BY14" s="357"/>
      <c r="BZ14" s="348"/>
      <c r="CA14" s="357"/>
      <c r="CB14" s="348"/>
      <c r="CC14" s="357"/>
      <c r="CD14" s="348"/>
      <c r="CE14" s="360"/>
      <c r="CF14" s="179" t="str">
        <f>IF('1_共通入力シート【記載必須】'!H$7="","",'1_共通入力シート【記載必須】'!H$7)</f>
        <v>不妊治療の助成</v>
      </c>
      <c r="CG14" s="132" t="str">
        <f>IF('1_共通入力シート【記載必須】'!I$7="","",'1_共通入力シート【記載必須】'!I$7)</f>
        <v>件</v>
      </c>
      <c r="CH14" s="132" t="str">
        <f>IF('1_共通入力シート【記載必須】'!J$7="","",'1_共通入力シート【記載必須】'!J$7)</f>
        <v>18（Ｒ9年度）</v>
      </c>
      <c r="CI14" s="180" t="str">
        <f>IF('1_共通入力シート【記載必須】'!K$7="","",'1_共通入力シート【記載必須】'!K$7)</f>
        <v>---</v>
      </c>
      <c r="CJ14" s="179" t="str">
        <f>IF('1_共通入力シート【記載必須】'!L$7="","",'1_共通入力シート【記載必須】'!L$7)</f>
        <v>子宝祝い金</v>
      </c>
      <c r="CK14" s="132" t="str">
        <f>IF('1_共通入力シート【記載必須】'!M$7="","",'1_共通入力シート【記載必須】'!M$7)</f>
        <v>件</v>
      </c>
      <c r="CL14" s="132" t="str">
        <f>IF('1_共通入力シート【記載必須】'!N$7="","",'1_共通入力シート【記載必須】'!N$7)</f>
        <v>320
（Ｒ6～Ｒ9年度の累計）</v>
      </c>
      <c r="CM14" s="180" t="str">
        <f>IF('1_共通入力シート【記載必須】'!O$7="","",'1_共通入力シート【記載必須】'!O$7)</f>
        <v>---</v>
      </c>
      <c r="CN14" s="179" t="str">
        <f>IF('1_共通入力シート【記載必須】'!P$7="","",'1_共通入力シート【記載必須】'!P$7)</f>
        <v>子ども医療費の助成</v>
      </c>
      <c r="CO14" s="132" t="str">
        <f>IF('1_共通入力シート【記載必須】'!Q$7="","",'1_共通入力シート【記載必須】'!Q$7)</f>
        <v>件</v>
      </c>
      <c r="CP14" s="132" t="str">
        <f>IF('1_共通入力シート【記載必須】'!R$7="","",'1_共通入力シート【記載必須】'!R$7)</f>
        <v>28,000（年間）</v>
      </c>
      <c r="CQ14" s="180" t="str">
        <f>IF('1_共通入力シート【記載必須】'!S$7="","",'1_共通入力シート【記載必須】'!S$7)</f>
        <v>---</v>
      </c>
      <c r="CR14" s="179" t="str">
        <f>IF('1_共通入力シート【記載必須】'!T$7="","",'1_共通入力シート【記載必須】'!T$7)</f>
        <v>学童保育の充実</v>
      </c>
      <c r="CS14" s="132" t="str">
        <f>IF('1_共通入力シート【記載必須】'!U$7="","",'1_共通入力シート【記載必須】'!U$7)</f>
        <v>件</v>
      </c>
      <c r="CT14" s="132" t="str">
        <f>IF('1_共通入力シート【記載必須】'!V$7="","",'1_共通入力シート【記載必須】'!V$7)</f>
        <v>4（Ｒ6年度）</v>
      </c>
      <c r="CU14" s="180" t="str">
        <f>IF('1_共通入力シート【記載必須】'!W$7="","",'1_共通入力シート【記載必須】'!W$7)</f>
        <v>4（Ｒ6年度）</v>
      </c>
      <c r="CV14" s="179" t="str">
        <f>IF('1_共通入力シート【記載必須】'!X$7="","",'1_共通入力シート【記載必須】'!X$7)</f>
        <v>妊婦健康診断の無料実施（低出生体重児の出生率の減少）</v>
      </c>
      <c r="CW14" s="132" t="str">
        <f>IF('1_共通入力シート【記載必須】'!Y$7="","",'1_共通入力シート【記載必須】'!Y$7)</f>
        <v>％</v>
      </c>
      <c r="CX14" s="132" t="str">
        <f>IF('1_共通入力シート【記載必須】'!Z$7="","",'1_共通入力シート【記載必須】'!Z$7)</f>
        <v>5（Ｒ9年度）</v>
      </c>
      <c r="CY14" s="180" t="str">
        <f>IF('1_共通入力シート【記載必須】'!AA$7="","",'1_共通入力シート【記載必須】'!AA$7)</f>
        <v>---</v>
      </c>
      <c r="CZ14" s="179" t="str">
        <f>IF('1_共通入力シート【記載必須】'!AB$7="","",'1_共通入力シート【記載必須】'!AB$7)</f>
        <v>合計特殊出生率</v>
      </c>
      <c r="DA14" s="181" t="str">
        <f>IF('1_共通入力シート【記載必須】'!AC$7="","",'1_共通入力シート【記載必須】'!AC$7)</f>
        <v/>
      </c>
      <c r="DB14" s="180" t="str">
        <f>IF('1_共通入力シート【記載必須】'!AD$7="","",'1_共通入力シート【記載必須】'!AD$7)</f>
        <v>1.95
（Ｈ31～Ｒ4）</v>
      </c>
      <c r="DC14" s="179" t="str">
        <f>IF('1_共通入力シート【記載必須】'!AE$7="","",'1_共通入力シート【記載必須】'!AE$7)</f>
        <v>婚姻件数</v>
      </c>
      <c r="DD14" s="132" t="str">
        <f>IF('1_共通入力シート【記載必須】'!AF$7="","",'1_共通入力シート【記載必須】'!AF$7)</f>
        <v>件</v>
      </c>
      <c r="DE14" s="180" t="str">
        <f>IF('1_共通入力シート【記載必須】'!AG$7="","",'1_共通入力シート【記載必須】'!AG$7)</f>
        <v>32(R5年度）</v>
      </c>
      <c r="DF14" s="179" t="str">
        <f>IF('1_共通入力シート【記載必須】'!AH$7="","",'1_共通入力シート【記載必須】'!AH$7)</f>
        <v>婚姻率</v>
      </c>
      <c r="DG14" s="181" t="str">
        <f>IF('1_共通入力シート【記載必須】'!AI$7="","",'1_共通入力シート【記載必須】'!AI$7)</f>
        <v/>
      </c>
      <c r="DH14" s="180" t="str">
        <f>IF('1_共通入力シート【記載必須】'!AJ$7="","",'1_共通入力シート【記載必須】'!AJ$7)</f>
        <v>3.16(R5年度）</v>
      </c>
      <c r="DI14" s="227"/>
      <c r="DJ14" s="230"/>
      <c r="DK14" s="228"/>
      <c r="DL14" s="229"/>
      <c r="DM14" s="227"/>
      <c r="DN14" s="230"/>
      <c r="DO14" s="228"/>
      <c r="DP14" s="229"/>
      <c r="DQ14" s="227"/>
      <c r="DR14" s="230"/>
      <c r="DS14" s="228"/>
      <c r="DT14" s="229"/>
      <c r="DU14" s="227"/>
      <c r="DV14" s="230"/>
      <c r="DW14" s="228"/>
      <c r="DX14" s="229"/>
      <c r="DY14" s="227"/>
      <c r="DZ14" s="230"/>
      <c r="EA14" s="228"/>
      <c r="EB14" s="229"/>
      <c r="EC14" s="217" t="s">
        <v>327</v>
      </c>
      <c r="ED14" s="218" t="s">
        <v>38</v>
      </c>
      <c r="EE14" s="356"/>
      <c r="EF14" s="229"/>
      <c r="EG14" s="217" t="s">
        <v>328</v>
      </c>
      <c r="EH14" s="218" t="s">
        <v>38</v>
      </c>
      <c r="EI14" s="228"/>
      <c r="EJ14" s="229"/>
      <c r="EK14" s="217" t="s">
        <v>329</v>
      </c>
      <c r="EL14" s="218" t="s">
        <v>38</v>
      </c>
      <c r="EM14" s="228"/>
      <c r="EN14" s="229"/>
      <c r="EO14" s="227"/>
      <c r="EP14" s="230"/>
      <c r="EQ14" s="228"/>
      <c r="ER14" s="229"/>
      <c r="ES14" s="227"/>
      <c r="ET14" s="230"/>
      <c r="EU14" s="228"/>
      <c r="EV14" s="229"/>
      <c r="EW14" s="227"/>
      <c r="EX14" s="230"/>
      <c r="EY14" s="228"/>
      <c r="EZ14" s="229"/>
      <c r="FA14" s="227"/>
      <c r="FB14" s="230"/>
      <c r="FC14" s="228"/>
      <c r="FD14" s="229"/>
      <c r="FE14" s="227"/>
      <c r="FF14" s="230"/>
      <c r="FG14" s="228"/>
      <c r="FH14" s="229"/>
      <c r="FI14" s="527"/>
      <c r="FJ14" s="526"/>
      <c r="FK14" s="530"/>
      <c r="FL14" s="219" t="str">
        <f t="shared" si="57"/>
        <v>NG</v>
      </c>
      <c r="FM14" s="124"/>
      <c r="FN14" s="125" t="str">
        <f t="shared" ref="FN14:FN21" si="92">IF(FM14="含まれていない","OK","NG")</f>
        <v>NG</v>
      </c>
      <c r="FO14" s="124"/>
      <c r="FP14" s="125" t="str">
        <f t="shared" si="68"/>
        <v>NG</v>
      </c>
      <c r="FQ14" s="124"/>
      <c r="FR14" s="125" t="str">
        <f t="shared" ref="FR14:FR21" si="93">IF(FQ14="含まれていない","OK","NG")</f>
        <v>NG</v>
      </c>
      <c r="FS14" s="124"/>
      <c r="FT14" s="125" t="str">
        <f t="shared" ref="FT14:FT21" si="94">IF(FS14="含まれていない","OK","NG")</f>
        <v>NG</v>
      </c>
      <c r="FU14" s="124"/>
      <c r="FV14" s="125" t="str">
        <f t="shared" si="61"/>
        <v>NG</v>
      </c>
      <c r="FW14" s="124"/>
      <c r="FX14" s="125" t="str">
        <f t="shared" ref="FX14:FX21" si="95">IF(FW14="含まれていない","OK","NG")</f>
        <v>NG</v>
      </c>
      <c r="FY14" s="219" t="str">
        <f t="shared" si="63"/>
        <v>OK</v>
      </c>
      <c r="FZ14" s="179" t="str">
        <f>IFERROR(VLOOKUP($L14,リンク先!$E$147:$M$157,2,FALSE)&amp;"","")</f>
        <v/>
      </c>
      <c r="GA14" s="126"/>
      <c r="GB14" s="125" t="str">
        <f t="shared" ref="GB14:GB21" si="96">IF(OR(GA14="○",FZ14=""),"OK","NG")</f>
        <v>OK</v>
      </c>
      <c r="GC14" s="179" t="str">
        <f>IFERROR(VLOOKUP($L14,リンク先!$E$147:$M$157,3,FALSE)&amp;"","")</f>
        <v/>
      </c>
      <c r="GD14" s="126"/>
      <c r="GE14" s="125" t="str">
        <f t="shared" ref="GE14:GE21" si="97">IF(OR(GD14="○",GC14=""),"OK","NG")</f>
        <v>OK</v>
      </c>
      <c r="GF14" s="179" t="str">
        <f>IFERROR(VLOOKUP($L14,リンク先!$E$147:$M$157,4,FALSE)&amp;"","")</f>
        <v/>
      </c>
      <c r="GG14" s="126"/>
      <c r="GH14" s="125" t="str">
        <f t="shared" ref="GH14:GH21" si="98">IF(OR(GG14="○",GF14=""),"OK","NG")</f>
        <v>OK</v>
      </c>
      <c r="GI14" s="431"/>
      <c r="GK14" s="138" t="str">
        <f t="shared" si="67"/>
        <v/>
      </c>
    </row>
    <row r="15" spans="2:193" ht="187.5" hidden="1" customHeight="1" thickBot="1" x14ac:dyDescent="0.2">
      <c r="B15" s="171" t="s">
        <v>208</v>
      </c>
      <c r="C15" s="172">
        <f>'1_共通入力シート【記載必須】'!$B$7</f>
        <v>435015</v>
      </c>
      <c r="D15" s="173" t="str">
        <f>'1_共通入力シート【記載必須】'!$C$7</f>
        <v>市町村</v>
      </c>
      <c r="E15" s="174" t="str">
        <f>'1_共通入力シート【記載必須】'!$D$7</f>
        <v>熊本県</v>
      </c>
      <c r="F15" s="129" t="str">
        <f>'1_共通入力シート【記載必須】'!$E$7</f>
        <v>錦町</v>
      </c>
      <c r="G15" s="128" t="str">
        <f>'1_共通入力シート【記載必須】'!$F$7</f>
        <v>熊本県錦町</v>
      </c>
      <c r="H15" s="223"/>
      <c r="I15" s="121"/>
      <c r="J15" s="85"/>
      <c r="K15" s="85"/>
      <c r="L15" s="85"/>
      <c r="M15" s="86"/>
      <c r="N15" s="213" t="b">
        <f>IF(リンク先!$G$2=GK15,リンク先!$F$2,IF(リンク先!$G$3=GK15,リンク先!$F$3,IF(リンク先!$G$4=GK15,リンク先!$F$4,IF(リンク先!$G$5=GK15,リンク先!$F$5,IF(リンク先!$G$6=GK15,リンク先!$F$6,IF(リンク先!$G$7=GK15,リンク先!$F$7,IF(リンク先!$G$8=GK15,リンク先!$F$8)))))))</f>
        <v>0</v>
      </c>
      <c r="O15" s="175">
        <f t="shared" si="84"/>
        <v>0</v>
      </c>
      <c r="P15" s="87"/>
      <c r="Q15" s="214">
        <f t="shared" si="85"/>
        <v>0</v>
      </c>
      <c r="R15" s="215">
        <f t="shared" si="86"/>
        <v>0</v>
      </c>
      <c r="S15" s="353"/>
      <c r="T15" s="518">
        <f t="shared" si="27"/>
        <v>0</v>
      </c>
      <c r="U15" s="225"/>
      <c r="V15" s="224"/>
      <c r="W15" s="518">
        <f t="shared" si="28"/>
        <v>0</v>
      </c>
      <c r="X15" s="225"/>
      <c r="Y15" s="224"/>
      <c r="Z15" s="518">
        <f t="shared" si="29"/>
        <v>0</v>
      </c>
      <c r="AA15" s="225"/>
      <c r="AB15" s="224"/>
      <c r="AC15" s="518">
        <f t="shared" si="30"/>
        <v>0</v>
      </c>
      <c r="AD15" s="225"/>
      <c r="AE15" s="224"/>
      <c r="AF15" s="518">
        <f t="shared" si="31"/>
        <v>0</v>
      </c>
      <c r="AG15" s="225"/>
      <c r="AH15" s="224"/>
      <c r="AI15" s="518">
        <f t="shared" si="32"/>
        <v>0</v>
      </c>
      <c r="AJ15" s="225"/>
      <c r="AK15" s="224"/>
      <c r="AL15" s="518">
        <f t="shared" si="33"/>
        <v>0</v>
      </c>
      <c r="AM15" s="225"/>
      <c r="AN15" s="224"/>
      <c r="AO15" s="518">
        <f t="shared" si="34"/>
        <v>0</v>
      </c>
      <c r="AP15" s="225"/>
      <c r="AQ15" s="224"/>
      <c r="AR15" s="518">
        <f t="shared" si="35"/>
        <v>0</v>
      </c>
      <c r="AS15" s="225"/>
      <c r="AT15" s="224"/>
      <c r="AU15" s="518">
        <f t="shared" si="36"/>
        <v>0</v>
      </c>
      <c r="AV15" s="225"/>
      <c r="AW15" s="224"/>
      <c r="AX15" s="518">
        <f t="shared" si="37"/>
        <v>0</v>
      </c>
      <c r="AY15" s="354"/>
      <c r="AZ15" s="344">
        <f t="shared" si="87"/>
        <v>0</v>
      </c>
      <c r="BA15" s="178">
        <f t="shared" si="88"/>
        <v>0</v>
      </c>
      <c r="BB15" s="216">
        <f t="shared" si="89"/>
        <v>0</v>
      </c>
      <c r="BC15" s="226"/>
      <c r="BD15" s="197"/>
      <c r="BE15" s="198"/>
      <c r="BF15" s="199"/>
      <c r="BG15" s="176" t="e">
        <f t="shared" si="90"/>
        <v>#VALUE!</v>
      </c>
      <c r="BH15" s="177">
        <f t="shared" si="91"/>
        <v>2025</v>
      </c>
      <c r="BI15" s="351" t="str">
        <f>'1_共通入力シート【記載必須】'!$G$7</f>
        <v>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v>
      </c>
      <c r="BJ15" s="349"/>
      <c r="BK15" s="357"/>
      <c r="BL15" s="347"/>
      <c r="BM15" s="357"/>
      <c r="BN15" s="348"/>
      <c r="BO15" s="358"/>
      <c r="BP15" s="348"/>
      <c r="BQ15" s="357"/>
      <c r="BR15" s="348"/>
      <c r="BS15" s="359"/>
      <c r="BT15" s="348"/>
      <c r="BU15" s="357"/>
      <c r="BV15" s="348"/>
      <c r="BW15" s="357"/>
      <c r="BX15" s="348"/>
      <c r="BY15" s="357"/>
      <c r="BZ15" s="348"/>
      <c r="CA15" s="357"/>
      <c r="CB15" s="348"/>
      <c r="CC15" s="357"/>
      <c r="CD15" s="348"/>
      <c r="CE15" s="360"/>
      <c r="CF15" s="179" t="str">
        <f>IF('1_共通入力シート【記載必須】'!H$7="","",'1_共通入力シート【記載必須】'!H$7)</f>
        <v>不妊治療の助成</v>
      </c>
      <c r="CG15" s="132" t="str">
        <f>IF('1_共通入力シート【記載必須】'!I$7="","",'1_共通入力シート【記載必須】'!I$7)</f>
        <v>件</v>
      </c>
      <c r="CH15" s="132" t="str">
        <f>IF('1_共通入力シート【記載必須】'!J$7="","",'1_共通入力シート【記載必須】'!J$7)</f>
        <v>18（Ｒ9年度）</v>
      </c>
      <c r="CI15" s="180" t="str">
        <f>IF('1_共通入力シート【記載必須】'!K$7="","",'1_共通入力シート【記載必須】'!K$7)</f>
        <v>---</v>
      </c>
      <c r="CJ15" s="179" t="str">
        <f>IF('1_共通入力シート【記載必須】'!L$7="","",'1_共通入力シート【記載必須】'!L$7)</f>
        <v>子宝祝い金</v>
      </c>
      <c r="CK15" s="132" t="str">
        <f>IF('1_共通入力シート【記載必須】'!M$7="","",'1_共通入力シート【記載必須】'!M$7)</f>
        <v>件</v>
      </c>
      <c r="CL15" s="132" t="str">
        <f>IF('1_共通入力シート【記載必須】'!N$7="","",'1_共通入力シート【記載必須】'!N$7)</f>
        <v>320
（Ｒ6～Ｒ9年度の累計）</v>
      </c>
      <c r="CM15" s="180" t="str">
        <f>IF('1_共通入力シート【記載必須】'!O$7="","",'1_共通入力シート【記載必須】'!O$7)</f>
        <v>---</v>
      </c>
      <c r="CN15" s="179" t="str">
        <f>IF('1_共通入力シート【記載必須】'!P$7="","",'1_共通入力シート【記載必須】'!P$7)</f>
        <v>子ども医療費の助成</v>
      </c>
      <c r="CO15" s="132" t="str">
        <f>IF('1_共通入力シート【記載必須】'!Q$7="","",'1_共通入力シート【記載必須】'!Q$7)</f>
        <v>件</v>
      </c>
      <c r="CP15" s="132" t="str">
        <f>IF('1_共通入力シート【記載必須】'!R$7="","",'1_共通入力シート【記載必須】'!R$7)</f>
        <v>28,000（年間）</v>
      </c>
      <c r="CQ15" s="180" t="str">
        <f>IF('1_共通入力シート【記載必須】'!S$7="","",'1_共通入力シート【記載必須】'!S$7)</f>
        <v>---</v>
      </c>
      <c r="CR15" s="179" t="str">
        <f>IF('1_共通入力シート【記載必須】'!T$7="","",'1_共通入力シート【記載必須】'!T$7)</f>
        <v>学童保育の充実</v>
      </c>
      <c r="CS15" s="132" t="str">
        <f>IF('1_共通入力シート【記載必須】'!U$7="","",'1_共通入力シート【記載必須】'!U$7)</f>
        <v>件</v>
      </c>
      <c r="CT15" s="132" t="str">
        <f>IF('1_共通入力シート【記載必須】'!V$7="","",'1_共通入力シート【記載必須】'!V$7)</f>
        <v>4（Ｒ6年度）</v>
      </c>
      <c r="CU15" s="180" t="str">
        <f>IF('1_共通入力シート【記載必須】'!W$7="","",'1_共通入力シート【記載必須】'!W$7)</f>
        <v>4（Ｒ6年度）</v>
      </c>
      <c r="CV15" s="179" t="str">
        <f>IF('1_共通入力シート【記載必須】'!X$7="","",'1_共通入力シート【記載必須】'!X$7)</f>
        <v>妊婦健康診断の無料実施（低出生体重児の出生率の減少）</v>
      </c>
      <c r="CW15" s="132" t="str">
        <f>IF('1_共通入力シート【記載必須】'!Y$7="","",'1_共通入力シート【記載必須】'!Y$7)</f>
        <v>％</v>
      </c>
      <c r="CX15" s="132" t="str">
        <f>IF('1_共通入力シート【記載必須】'!Z$7="","",'1_共通入力シート【記載必須】'!Z$7)</f>
        <v>5（Ｒ9年度）</v>
      </c>
      <c r="CY15" s="180" t="str">
        <f>IF('1_共通入力シート【記載必須】'!AA$7="","",'1_共通入力シート【記載必須】'!AA$7)</f>
        <v>---</v>
      </c>
      <c r="CZ15" s="179" t="str">
        <f>IF('1_共通入力シート【記載必須】'!AB$7="","",'1_共通入力シート【記載必須】'!AB$7)</f>
        <v>合計特殊出生率</v>
      </c>
      <c r="DA15" s="181" t="str">
        <f>IF('1_共通入力シート【記載必須】'!AC$7="","",'1_共通入力シート【記載必須】'!AC$7)</f>
        <v/>
      </c>
      <c r="DB15" s="180" t="str">
        <f>IF('1_共通入力シート【記載必須】'!AD$7="","",'1_共通入力シート【記載必須】'!AD$7)</f>
        <v>1.95
（Ｈ31～Ｒ4）</v>
      </c>
      <c r="DC15" s="179" t="str">
        <f>IF('1_共通入力シート【記載必須】'!AE$7="","",'1_共通入力シート【記載必須】'!AE$7)</f>
        <v>婚姻件数</v>
      </c>
      <c r="DD15" s="132" t="str">
        <f>IF('1_共通入力シート【記載必須】'!AF$7="","",'1_共通入力シート【記載必須】'!AF$7)</f>
        <v>件</v>
      </c>
      <c r="DE15" s="180" t="str">
        <f>IF('1_共通入力シート【記載必須】'!AG$7="","",'1_共通入力シート【記載必須】'!AG$7)</f>
        <v>32(R5年度）</v>
      </c>
      <c r="DF15" s="179" t="str">
        <f>IF('1_共通入力シート【記載必須】'!AH$7="","",'1_共通入力シート【記載必須】'!AH$7)</f>
        <v>婚姻率</v>
      </c>
      <c r="DG15" s="181" t="str">
        <f>IF('1_共通入力シート【記載必須】'!AI$7="","",'1_共通入力シート【記載必須】'!AI$7)</f>
        <v/>
      </c>
      <c r="DH15" s="180" t="str">
        <f>IF('1_共通入力シート【記載必須】'!AJ$7="","",'1_共通入力シート【記載必須】'!AJ$7)</f>
        <v>3.16(R5年度）</v>
      </c>
      <c r="DI15" s="227"/>
      <c r="DJ15" s="230"/>
      <c r="DK15" s="228"/>
      <c r="DL15" s="229"/>
      <c r="DM15" s="227"/>
      <c r="DN15" s="230"/>
      <c r="DO15" s="228"/>
      <c r="DP15" s="229"/>
      <c r="DQ15" s="227"/>
      <c r="DR15" s="230"/>
      <c r="DS15" s="228"/>
      <c r="DT15" s="229"/>
      <c r="DU15" s="227"/>
      <c r="DV15" s="230"/>
      <c r="DW15" s="228"/>
      <c r="DX15" s="229"/>
      <c r="DY15" s="227"/>
      <c r="DZ15" s="230"/>
      <c r="EA15" s="228"/>
      <c r="EB15" s="229"/>
      <c r="EC15" s="217" t="s">
        <v>327</v>
      </c>
      <c r="ED15" s="218" t="s">
        <v>38</v>
      </c>
      <c r="EE15" s="356"/>
      <c r="EF15" s="229"/>
      <c r="EG15" s="217" t="s">
        <v>328</v>
      </c>
      <c r="EH15" s="218" t="s">
        <v>38</v>
      </c>
      <c r="EI15" s="228"/>
      <c r="EJ15" s="229"/>
      <c r="EK15" s="217" t="s">
        <v>329</v>
      </c>
      <c r="EL15" s="218" t="s">
        <v>38</v>
      </c>
      <c r="EM15" s="228"/>
      <c r="EN15" s="229"/>
      <c r="EO15" s="227"/>
      <c r="EP15" s="230"/>
      <c r="EQ15" s="228"/>
      <c r="ER15" s="229"/>
      <c r="ES15" s="227"/>
      <c r="ET15" s="230"/>
      <c r="EU15" s="228"/>
      <c r="EV15" s="229"/>
      <c r="EW15" s="227"/>
      <c r="EX15" s="230"/>
      <c r="EY15" s="228"/>
      <c r="EZ15" s="229"/>
      <c r="FA15" s="227"/>
      <c r="FB15" s="230"/>
      <c r="FC15" s="228"/>
      <c r="FD15" s="229"/>
      <c r="FE15" s="227"/>
      <c r="FF15" s="230"/>
      <c r="FG15" s="228"/>
      <c r="FH15" s="229"/>
      <c r="FI15" s="527"/>
      <c r="FJ15" s="526"/>
      <c r="FK15" s="530"/>
      <c r="FL15" s="219" t="str">
        <f t="shared" si="57"/>
        <v>NG</v>
      </c>
      <c r="FM15" s="124"/>
      <c r="FN15" s="125" t="str">
        <f t="shared" si="92"/>
        <v>NG</v>
      </c>
      <c r="FO15" s="124"/>
      <c r="FP15" s="125" t="str">
        <f t="shared" si="68"/>
        <v>NG</v>
      </c>
      <c r="FQ15" s="124"/>
      <c r="FR15" s="125" t="str">
        <f t="shared" si="93"/>
        <v>NG</v>
      </c>
      <c r="FS15" s="124"/>
      <c r="FT15" s="125" t="str">
        <f t="shared" si="94"/>
        <v>NG</v>
      </c>
      <c r="FU15" s="124"/>
      <c r="FV15" s="125" t="str">
        <f t="shared" si="61"/>
        <v>NG</v>
      </c>
      <c r="FW15" s="124"/>
      <c r="FX15" s="125" t="str">
        <f t="shared" si="95"/>
        <v>NG</v>
      </c>
      <c r="FY15" s="219" t="str">
        <f t="shared" si="63"/>
        <v>OK</v>
      </c>
      <c r="FZ15" s="179" t="str">
        <f>IFERROR(VLOOKUP($L15,リンク先!$E$147:$M$157,2,FALSE)&amp;"","")</f>
        <v/>
      </c>
      <c r="GA15" s="126"/>
      <c r="GB15" s="125" t="str">
        <f t="shared" si="96"/>
        <v>OK</v>
      </c>
      <c r="GC15" s="179" t="str">
        <f>IFERROR(VLOOKUP($L15,リンク先!$E$147:$M$157,3,FALSE)&amp;"","")</f>
        <v/>
      </c>
      <c r="GD15" s="126"/>
      <c r="GE15" s="125" t="str">
        <f t="shared" si="97"/>
        <v>OK</v>
      </c>
      <c r="GF15" s="179" t="str">
        <f>IFERROR(VLOOKUP($L15,リンク先!$E$147:$M$157,4,FALSE)&amp;"","")</f>
        <v/>
      </c>
      <c r="GG15" s="126"/>
      <c r="GH15" s="125" t="str">
        <f t="shared" si="98"/>
        <v>OK</v>
      </c>
      <c r="GI15" s="431"/>
      <c r="GK15" s="138" t="str">
        <f t="shared" si="67"/>
        <v/>
      </c>
    </row>
    <row r="16" spans="2:193" ht="187.5" hidden="1" customHeight="1" thickBot="1" x14ac:dyDescent="0.2">
      <c r="B16" s="171" t="s">
        <v>209</v>
      </c>
      <c r="C16" s="172">
        <f>'1_共通入力シート【記載必須】'!$B$7</f>
        <v>435015</v>
      </c>
      <c r="D16" s="173" t="str">
        <f>'1_共通入力シート【記載必須】'!$C$7</f>
        <v>市町村</v>
      </c>
      <c r="E16" s="174" t="str">
        <f>'1_共通入力シート【記載必須】'!$D$7</f>
        <v>熊本県</v>
      </c>
      <c r="F16" s="129" t="str">
        <f>'1_共通入力シート【記載必須】'!$E$7</f>
        <v>錦町</v>
      </c>
      <c r="G16" s="128" t="str">
        <f>'1_共通入力シート【記載必須】'!$F$7</f>
        <v>熊本県錦町</v>
      </c>
      <c r="H16" s="223"/>
      <c r="I16" s="121"/>
      <c r="J16" s="85"/>
      <c r="K16" s="85"/>
      <c r="L16" s="85"/>
      <c r="M16" s="86"/>
      <c r="N16" s="213" t="b">
        <f>IF(リンク先!$G$2=GK16,リンク先!$F$2,IF(リンク先!$G$3=GK16,リンク先!$F$3,IF(リンク先!$G$4=GK16,リンク先!$F$4,IF(リンク先!$G$5=GK16,リンク先!$F$5,IF(リンク先!$G$6=GK16,リンク先!$F$6,IF(リンク先!$G$7=GK16,リンク先!$F$7,IF(リンク先!$G$8=GK16,リンク先!$F$8)))))))</f>
        <v>0</v>
      </c>
      <c r="O16" s="175">
        <f t="shared" si="84"/>
        <v>0</v>
      </c>
      <c r="P16" s="87"/>
      <c r="Q16" s="214">
        <f t="shared" si="85"/>
        <v>0</v>
      </c>
      <c r="R16" s="215">
        <f t="shared" si="86"/>
        <v>0</v>
      </c>
      <c r="S16" s="353"/>
      <c r="T16" s="518">
        <f t="shared" si="27"/>
        <v>0</v>
      </c>
      <c r="U16" s="225"/>
      <c r="V16" s="224"/>
      <c r="W16" s="518">
        <f t="shared" si="28"/>
        <v>0</v>
      </c>
      <c r="X16" s="225"/>
      <c r="Y16" s="224"/>
      <c r="Z16" s="518">
        <f t="shared" si="29"/>
        <v>0</v>
      </c>
      <c r="AA16" s="225"/>
      <c r="AB16" s="224"/>
      <c r="AC16" s="518">
        <f t="shared" si="30"/>
        <v>0</v>
      </c>
      <c r="AD16" s="225"/>
      <c r="AE16" s="224"/>
      <c r="AF16" s="518">
        <f t="shared" si="31"/>
        <v>0</v>
      </c>
      <c r="AG16" s="225"/>
      <c r="AH16" s="224"/>
      <c r="AI16" s="518">
        <f t="shared" si="32"/>
        <v>0</v>
      </c>
      <c r="AJ16" s="225"/>
      <c r="AK16" s="224"/>
      <c r="AL16" s="518">
        <f t="shared" si="33"/>
        <v>0</v>
      </c>
      <c r="AM16" s="225"/>
      <c r="AN16" s="224"/>
      <c r="AO16" s="518">
        <f t="shared" si="34"/>
        <v>0</v>
      </c>
      <c r="AP16" s="225"/>
      <c r="AQ16" s="224"/>
      <c r="AR16" s="518">
        <f t="shared" si="35"/>
        <v>0</v>
      </c>
      <c r="AS16" s="225"/>
      <c r="AT16" s="224"/>
      <c r="AU16" s="518">
        <f t="shared" si="36"/>
        <v>0</v>
      </c>
      <c r="AV16" s="225"/>
      <c r="AW16" s="224"/>
      <c r="AX16" s="518">
        <f t="shared" si="37"/>
        <v>0</v>
      </c>
      <c r="AY16" s="354"/>
      <c r="AZ16" s="344">
        <f t="shared" si="87"/>
        <v>0</v>
      </c>
      <c r="BA16" s="178">
        <f t="shared" si="88"/>
        <v>0</v>
      </c>
      <c r="BB16" s="216">
        <f t="shared" si="89"/>
        <v>0</v>
      </c>
      <c r="BC16" s="226"/>
      <c r="BD16" s="197"/>
      <c r="BE16" s="198"/>
      <c r="BF16" s="199"/>
      <c r="BG16" s="176" t="e">
        <f t="shared" si="90"/>
        <v>#VALUE!</v>
      </c>
      <c r="BH16" s="177">
        <f t="shared" si="91"/>
        <v>2025</v>
      </c>
      <c r="BI16" s="351" t="str">
        <f>'1_共通入力シート【記載必須】'!$G$7</f>
        <v>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v>
      </c>
      <c r="BJ16" s="349"/>
      <c r="BK16" s="357"/>
      <c r="BL16" s="347"/>
      <c r="BM16" s="357"/>
      <c r="BN16" s="348"/>
      <c r="BO16" s="358"/>
      <c r="BP16" s="348"/>
      <c r="BQ16" s="357"/>
      <c r="BR16" s="348"/>
      <c r="BS16" s="359"/>
      <c r="BT16" s="348"/>
      <c r="BU16" s="357"/>
      <c r="BV16" s="348"/>
      <c r="BW16" s="357"/>
      <c r="BX16" s="348"/>
      <c r="BY16" s="357"/>
      <c r="BZ16" s="348"/>
      <c r="CA16" s="357"/>
      <c r="CB16" s="348"/>
      <c r="CC16" s="357"/>
      <c r="CD16" s="348"/>
      <c r="CE16" s="360"/>
      <c r="CF16" s="179" t="str">
        <f>IF('1_共通入力シート【記載必須】'!H$7="","",'1_共通入力シート【記載必須】'!H$7)</f>
        <v>不妊治療の助成</v>
      </c>
      <c r="CG16" s="132" t="str">
        <f>IF('1_共通入力シート【記載必須】'!I$7="","",'1_共通入力シート【記載必須】'!I$7)</f>
        <v>件</v>
      </c>
      <c r="CH16" s="132" t="str">
        <f>IF('1_共通入力シート【記載必須】'!J$7="","",'1_共通入力シート【記載必須】'!J$7)</f>
        <v>18（Ｒ9年度）</v>
      </c>
      <c r="CI16" s="180" t="str">
        <f>IF('1_共通入力シート【記載必須】'!K$7="","",'1_共通入力シート【記載必須】'!K$7)</f>
        <v>---</v>
      </c>
      <c r="CJ16" s="179" t="str">
        <f>IF('1_共通入力シート【記載必須】'!L$7="","",'1_共通入力シート【記載必須】'!L$7)</f>
        <v>子宝祝い金</v>
      </c>
      <c r="CK16" s="132" t="str">
        <f>IF('1_共通入力シート【記載必須】'!M$7="","",'1_共通入力シート【記載必須】'!M$7)</f>
        <v>件</v>
      </c>
      <c r="CL16" s="132" t="str">
        <f>IF('1_共通入力シート【記載必須】'!N$7="","",'1_共通入力シート【記載必須】'!N$7)</f>
        <v>320
（Ｒ6～Ｒ9年度の累計）</v>
      </c>
      <c r="CM16" s="180" t="str">
        <f>IF('1_共通入力シート【記載必須】'!O$7="","",'1_共通入力シート【記載必須】'!O$7)</f>
        <v>---</v>
      </c>
      <c r="CN16" s="179" t="str">
        <f>IF('1_共通入力シート【記載必須】'!P$7="","",'1_共通入力シート【記載必須】'!P$7)</f>
        <v>子ども医療費の助成</v>
      </c>
      <c r="CO16" s="132" t="str">
        <f>IF('1_共通入力シート【記載必須】'!Q$7="","",'1_共通入力シート【記載必須】'!Q$7)</f>
        <v>件</v>
      </c>
      <c r="CP16" s="132" t="str">
        <f>IF('1_共通入力シート【記載必須】'!R$7="","",'1_共通入力シート【記載必須】'!R$7)</f>
        <v>28,000（年間）</v>
      </c>
      <c r="CQ16" s="180" t="str">
        <f>IF('1_共通入力シート【記載必須】'!S$7="","",'1_共通入力シート【記載必須】'!S$7)</f>
        <v>---</v>
      </c>
      <c r="CR16" s="179" t="str">
        <f>IF('1_共通入力シート【記載必須】'!T$7="","",'1_共通入力シート【記載必須】'!T$7)</f>
        <v>学童保育の充実</v>
      </c>
      <c r="CS16" s="132" t="str">
        <f>IF('1_共通入力シート【記載必須】'!U$7="","",'1_共通入力シート【記載必須】'!U$7)</f>
        <v>件</v>
      </c>
      <c r="CT16" s="132" t="str">
        <f>IF('1_共通入力シート【記載必須】'!V$7="","",'1_共通入力シート【記載必須】'!V$7)</f>
        <v>4（Ｒ6年度）</v>
      </c>
      <c r="CU16" s="180" t="str">
        <f>IF('1_共通入力シート【記載必須】'!W$7="","",'1_共通入力シート【記載必須】'!W$7)</f>
        <v>4（Ｒ6年度）</v>
      </c>
      <c r="CV16" s="179" t="str">
        <f>IF('1_共通入力シート【記載必須】'!X$7="","",'1_共通入力シート【記載必須】'!X$7)</f>
        <v>妊婦健康診断の無料実施（低出生体重児の出生率の減少）</v>
      </c>
      <c r="CW16" s="132" t="str">
        <f>IF('1_共通入力シート【記載必須】'!Y$7="","",'1_共通入力シート【記載必須】'!Y$7)</f>
        <v>％</v>
      </c>
      <c r="CX16" s="132" t="str">
        <f>IF('1_共通入力シート【記載必須】'!Z$7="","",'1_共通入力シート【記載必須】'!Z$7)</f>
        <v>5（Ｒ9年度）</v>
      </c>
      <c r="CY16" s="180" t="str">
        <f>IF('1_共通入力シート【記載必須】'!AA$7="","",'1_共通入力シート【記載必須】'!AA$7)</f>
        <v>---</v>
      </c>
      <c r="CZ16" s="179" t="str">
        <f>IF('1_共通入力シート【記載必須】'!AB$7="","",'1_共通入力シート【記載必須】'!AB$7)</f>
        <v>合計特殊出生率</v>
      </c>
      <c r="DA16" s="181" t="str">
        <f>IF('1_共通入力シート【記載必須】'!AC$7="","",'1_共通入力シート【記載必須】'!AC$7)</f>
        <v/>
      </c>
      <c r="DB16" s="180" t="str">
        <f>IF('1_共通入力シート【記載必須】'!AD$7="","",'1_共通入力シート【記載必須】'!AD$7)</f>
        <v>1.95
（Ｈ31～Ｒ4）</v>
      </c>
      <c r="DC16" s="179" t="str">
        <f>IF('1_共通入力シート【記載必須】'!AE$7="","",'1_共通入力シート【記載必須】'!AE$7)</f>
        <v>婚姻件数</v>
      </c>
      <c r="DD16" s="132" t="str">
        <f>IF('1_共通入力シート【記載必須】'!AF$7="","",'1_共通入力シート【記載必須】'!AF$7)</f>
        <v>件</v>
      </c>
      <c r="DE16" s="180" t="str">
        <f>IF('1_共通入力シート【記載必須】'!AG$7="","",'1_共通入力シート【記載必須】'!AG$7)</f>
        <v>32(R5年度）</v>
      </c>
      <c r="DF16" s="179" t="str">
        <f>IF('1_共通入力シート【記載必須】'!AH$7="","",'1_共通入力シート【記載必須】'!AH$7)</f>
        <v>婚姻率</v>
      </c>
      <c r="DG16" s="181" t="str">
        <f>IF('1_共通入力シート【記載必須】'!AI$7="","",'1_共通入力シート【記載必須】'!AI$7)</f>
        <v/>
      </c>
      <c r="DH16" s="180" t="str">
        <f>IF('1_共通入力シート【記載必須】'!AJ$7="","",'1_共通入力シート【記載必須】'!AJ$7)</f>
        <v>3.16(R5年度）</v>
      </c>
      <c r="DI16" s="227"/>
      <c r="DJ16" s="230"/>
      <c r="DK16" s="228"/>
      <c r="DL16" s="229"/>
      <c r="DM16" s="227"/>
      <c r="DN16" s="230"/>
      <c r="DO16" s="228"/>
      <c r="DP16" s="229"/>
      <c r="DQ16" s="227"/>
      <c r="DR16" s="230"/>
      <c r="DS16" s="228"/>
      <c r="DT16" s="229"/>
      <c r="DU16" s="227"/>
      <c r="DV16" s="230"/>
      <c r="DW16" s="228"/>
      <c r="DX16" s="229"/>
      <c r="DY16" s="227"/>
      <c r="DZ16" s="230"/>
      <c r="EA16" s="228"/>
      <c r="EB16" s="229"/>
      <c r="EC16" s="217" t="s">
        <v>327</v>
      </c>
      <c r="ED16" s="218" t="s">
        <v>38</v>
      </c>
      <c r="EE16" s="356"/>
      <c r="EF16" s="229"/>
      <c r="EG16" s="217" t="s">
        <v>328</v>
      </c>
      <c r="EH16" s="218" t="s">
        <v>38</v>
      </c>
      <c r="EI16" s="228"/>
      <c r="EJ16" s="229"/>
      <c r="EK16" s="217" t="s">
        <v>329</v>
      </c>
      <c r="EL16" s="218" t="s">
        <v>38</v>
      </c>
      <c r="EM16" s="228"/>
      <c r="EN16" s="229"/>
      <c r="EO16" s="227"/>
      <c r="EP16" s="230"/>
      <c r="EQ16" s="228"/>
      <c r="ER16" s="229"/>
      <c r="ES16" s="227"/>
      <c r="ET16" s="230"/>
      <c r="EU16" s="228"/>
      <c r="EV16" s="229"/>
      <c r="EW16" s="227"/>
      <c r="EX16" s="230"/>
      <c r="EY16" s="228"/>
      <c r="EZ16" s="229"/>
      <c r="FA16" s="227"/>
      <c r="FB16" s="230"/>
      <c r="FC16" s="228"/>
      <c r="FD16" s="229"/>
      <c r="FE16" s="227"/>
      <c r="FF16" s="230"/>
      <c r="FG16" s="228"/>
      <c r="FH16" s="229"/>
      <c r="FI16" s="527"/>
      <c r="FJ16" s="526"/>
      <c r="FK16" s="530"/>
      <c r="FL16" s="219" t="str">
        <f t="shared" si="57"/>
        <v>NG</v>
      </c>
      <c r="FM16" s="124"/>
      <c r="FN16" s="125" t="str">
        <f t="shared" si="92"/>
        <v>NG</v>
      </c>
      <c r="FO16" s="124"/>
      <c r="FP16" s="125" t="str">
        <f t="shared" si="68"/>
        <v>NG</v>
      </c>
      <c r="FQ16" s="124"/>
      <c r="FR16" s="125" t="str">
        <f t="shared" si="93"/>
        <v>NG</v>
      </c>
      <c r="FS16" s="124"/>
      <c r="FT16" s="125" t="str">
        <f t="shared" si="94"/>
        <v>NG</v>
      </c>
      <c r="FU16" s="124"/>
      <c r="FV16" s="125" t="str">
        <f t="shared" si="61"/>
        <v>NG</v>
      </c>
      <c r="FW16" s="124"/>
      <c r="FX16" s="125" t="str">
        <f t="shared" si="95"/>
        <v>NG</v>
      </c>
      <c r="FY16" s="219" t="str">
        <f t="shared" si="63"/>
        <v>OK</v>
      </c>
      <c r="FZ16" s="179" t="str">
        <f>IFERROR(VLOOKUP($L16,リンク先!$E$147:$M$157,2,FALSE)&amp;"","")</f>
        <v/>
      </c>
      <c r="GA16" s="126"/>
      <c r="GB16" s="125" t="str">
        <f t="shared" si="96"/>
        <v>OK</v>
      </c>
      <c r="GC16" s="179" t="str">
        <f>IFERROR(VLOOKUP($L16,リンク先!$E$147:$M$157,3,FALSE)&amp;"","")</f>
        <v/>
      </c>
      <c r="GD16" s="126"/>
      <c r="GE16" s="125" t="str">
        <f t="shared" si="97"/>
        <v>OK</v>
      </c>
      <c r="GF16" s="179" t="str">
        <f>IFERROR(VLOOKUP($L16,リンク先!$E$147:$M$157,4,FALSE)&amp;"","")</f>
        <v/>
      </c>
      <c r="GG16" s="126"/>
      <c r="GH16" s="125" t="str">
        <f t="shared" si="98"/>
        <v>OK</v>
      </c>
      <c r="GI16" s="431"/>
      <c r="GK16" s="138" t="str">
        <f t="shared" si="67"/>
        <v/>
      </c>
    </row>
    <row r="17" spans="2:193" ht="187.5" hidden="1" customHeight="1" thickBot="1" x14ac:dyDescent="0.2">
      <c r="B17" s="171" t="s">
        <v>210</v>
      </c>
      <c r="C17" s="172">
        <f>'1_共通入力シート【記載必須】'!$B$7</f>
        <v>435015</v>
      </c>
      <c r="D17" s="173" t="str">
        <f>'1_共通入力シート【記載必須】'!$C$7</f>
        <v>市町村</v>
      </c>
      <c r="E17" s="174" t="str">
        <f>'1_共通入力シート【記載必須】'!$D$7</f>
        <v>熊本県</v>
      </c>
      <c r="F17" s="129" t="str">
        <f>'1_共通入力シート【記載必須】'!$E$7</f>
        <v>錦町</v>
      </c>
      <c r="G17" s="128" t="str">
        <f>'1_共通入力シート【記載必須】'!$F$7</f>
        <v>熊本県錦町</v>
      </c>
      <c r="H17" s="223"/>
      <c r="I17" s="121"/>
      <c r="J17" s="85"/>
      <c r="K17" s="85"/>
      <c r="L17" s="85"/>
      <c r="M17" s="86"/>
      <c r="N17" s="213" t="b">
        <f>IF(リンク先!$G$2=GK17,リンク先!$F$2,IF(リンク先!$G$3=GK17,リンク先!$F$3,IF(リンク先!$G$4=GK17,リンク先!$F$4,IF(リンク先!$G$5=GK17,リンク先!$F$5,IF(リンク先!$G$6=GK17,リンク先!$F$6,IF(リンク先!$G$7=GK17,リンク先!$F$7,IF(リンク先!$G$8=GK17,リンク先!$F$8)))))))</f>
        <v>0</v>
      </c>
      <c r="O17" s="175">
        <f t="shared" si="84"/>
        <v>0</v>
      </c>
      <c r="P17" s="87"/>
      <c r="Q17" s="214">
        <f t="shared" si="85"/>
        <v>0</v>
      </c>
      <c r="R17" s="215">
        <f t="shared" si="86"/>
        <v>0</v>
      </c>
      <c r="S17" s="353"/>
      <c r="T17" s="518">
        <f t="shared" si="27"/>
        <v>0</v>
      </c>
      <c r="U17" s="225"/>
      <c r="V17" s="224"/>
      <c r="W17" s="518">
        <f t="shared" si="28"/>
        <v>0</v>
      </c>
      <c r="X17" s="225"/>
      <c r="Y17" s="224"/>
      <c r="Z17" s="518">
        <f t="shared" si="29"/>
        <v>0</v>
      </c>
      <c r="AA17" s="225"/>
      <c r="AB17" s="224"/>
      <c r="AC17" s="518">
        <f t="shared" si="30"/>
        <v>0</v>
      </c>
      <c r="AD17" s="225"/>
      <c r="AE17" s="224"/>
      <c r="AF17" s="518">
        <f t="shared" si="31"/>
        <v>0</v>
      </c>
      <c r="AG17" s="225"/>
      <c r="AH17" s="224"/>
      <c r="AI17" s="518">
        <f t="shared" si="32"/>
        <v>0</v>
      </c>
      <c r="AJ17" s="225"/>
      <c r="AK17" s="224"/>
      <c r="AL17" s="518">
        <f t="shared" si="33"/>
        <v>0</v>
      </c>
      <c r="AM17" s="225"/>
      <c r="AN17" s="224"/>
      <c r="AO17" s="518">
        <f t="shared" si="34"/>
        <v>0</v>
      </c>
      <c r="AP17" s="225"/>
      <c r="AQ17" s="224"/>
      <c r="AR17" s="518">
        <f t="shared" si="35"/>
        <v>0</v>
      </c>
      <c r="AS17" s="225"/>
      <c r="AT17" s="224"/>
      <c r="AU17" s="518">
        <f t="shared" si="36"/>
        <v>0</v>
      </c>
      <c r="AV17" s="225"/>
      <c r="AW17" s="224"/>
      <c r="AX17" s="518">
        <f t="shared" si="37"/>
        <v>0</v>
      </c>
      <c r="AY17" s="354"/>
      <c r="AZ17" s="344">
        <f t="shared" si="87"/>
        <v>0</v>
      </c>
      <c r="BA17" s="178">
        <f t="shared" si="88"/>
        <v>0</v>
      </c>
      <c r="BB17" s="216">
        <f t="shared" si="89"/>
        <v>0</v>
      </c>
      <c r="BC17" s="226"/>
      <c r="BD17" s="197"/>
      <c r="BE17" s="198"/>
      <c r="BF17" s="199"/>
      <c r="BG17" s="176" t="e">
        <f t="shared" si="90"/>
        <v>#VALUE!</v>
      </c>
      <c r="BH17" s="177">
        <f t="shared" si="91"/>
        <v>2025</v>
      </c>
      <c r="BI17" s="351" t="str">
        <f>'1_共通入力シート【記載必須】'!$G$7</f>
        <v>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v>
      </c>
      <c r="BJ17" s="349"/>
      <c r="BK17" s="357"/>
      <c r="BL17" s="347"/>
      <c r="BM17" s="357"/>
      <c r="BN17" s="348"/>
      <c r="BO17" s="358"/>
      <c r="BP17" s="348"/>
      <c r="BQ17" s="357"/>
      <c r="BR17" s="348"/>
      <c r="BS17" s="359"/>
      <c r="BT17" s="348"/>
      <c r="BU17" s="357"/>
      <c r="BV17" s="348"/>
      <c r="BW17" s="357"/>
      <c r="BX17" s="348"/>
      <c r="BY17" s="357"/>
      <c r="BZ17" s="348"/>
      <c r="CA17" s="357"/>
      <c r="CB17" s="348"/>
      <c r="CC17" s="357"/>
      <c r="CD17" s="348"/>
      <c r="CE17" s="360"/>
      <c r="CF17" s="179" t="str">
        <f>IF('1_共通入力シート【記載必須】'!H$7="","",'1_共通入力シート【記載必須】'!H$7)</f>
        <v>不妊治療の助成</v>
      </c>
      <c r="CG17" s="132" t="str">
        <f>IF('1_共通入力シート【記載必須】'!I$7="","",'1_共通入力シート【記載必須】'!I$7)</f>
        <v>件</v>
      </c>
      <c r="CH17" s="132" t="str">
        <f>IF('1_共通入力シート【記載必須】'!J$7="","",'1_共通入力シート【記載必須】'!J$7)</f>
        <v>18（Ｒ9年度）</v>
      </c>
      <c r="CI17" s="180" t="str">
        <f>IF('1_共通入力シート【記載必須】'!K$7="","",'1_共通入力シート【記載必須】'!K$7)</f>
        <v>---</v>
      </c>
      <c r="CJ17" s="179" t="str">
        <f>IF('1_共通入力シート【記載必須】'!L$7="","",'1_共通入力シート【記載必須】'!L$7)</f>
        <v>子宝祝い金</v>
      </c>
      <c r="CK17" s="132" t="str">
        <f>IF('1_共通入力シート【記載必須】'!M$7="","",'1_共通入力シート【記載必須】'!M$7)</f>
        <v>件</v>
      </c>
      <c r="CL17" s="132" t="str">
        <f>IF('1_共通入力シート【記載必須】'!N$7="","",'1_共通入力シート【記載必須】'!N$7)</f>
        <v>320
（Ｒ6～Ｒ9年度の累計）</v>
      </c>
      <c r="CM17" s="180" t="str">
        <f>IF('1_共通入力シート【記載必須】'!O$7="","",'1_共通入力シート【記載必須】'!O$7)</f>
        <v>---</v>
      </c>
      <c r="CN17" s="179" t="str">
        <f>IF('1_共通入力シート【記載必須】'!P$7="","",'1_共通入力シート【記載必須】'!P$7)</f>
        <v>子ども医療費の助成</v>
      </c>
      <c r="CO17" s="132" t="str">
        <f>IF('1_共通入力シート【記載必須】'!Q$7="","",'1_共通入力シート【記載必須】'!Q$7)</f>
        <v>件</v>
      </c>
      <c r="CP17" s="132" t="str">
        <f>IF('1_共通入力シート【記載必須】'!R$7="","",'1_共通入力シート【記載必須】'!R$7)</f>
        <v>28,000（年間）</v>
      </c>
      <c r="CQ17" s="180" t="str">
        <f>IF('1_共通入力シート【記載必須】'!S$7="","",'1_共通入力シート【記載必須】'!S$7)</f>
        <v>---</v>
      </c>
      <c r="CR17" s="179" t="str">
        <f>IF('1_共通入力シート【記載必須】'!T$7="","",'1_共通入力シート【記載必須】'!T$7)</f>
        <v>学童保育の充実</v>
      </c>
      <c r="CS17" s="132" t="str">
        <f>IF('1_共通入力シート【記載必須】'!U$7="","",'1_共通入力シート【記載必須】'!U$7)</f>
        <v>件</v>
      </c>
      <c r="CT17" s="132" t="str">
        <f>IF('1_共通入力シート【記載必須】'!V$7="","",'1_共通入力シート【記載必須】'!V$7)</f>
        <v>4（Ｒ6年度）</v>
      </c>
      <c r="CU17" s="180" t="str">
        <f>IF('1_共通入力シート【記載必須】'!W$7="","",'1_共通入力シート【記載必須】'!W$7)</f>
        <v>4（Ｒ6年度）</v>
      </c>
      <c r="CV17" s="179" t="str">
        <f>IF('1_共通入力シート【記載必須】'!X$7="","",'1_共通入力シート【記載必須】'!X$7)</f>
        <v>妊婦健康診断の無料実施（低出生体重児の出生率の減少）</v>
      </c>
      <c r="CW17" s="132" t="str">
        <f>IF('1_共通入力シート【記載必須】'!Y$7="","",'1_共通入力シート【記載必須】'!Y$7)</f>
        <v>％</v>
      </c>
      <c r="CX17" s="132" t="str">
        <f>IF('1_共通入力シート【記載必須】'!Z$7="","",'1_共通入力シート【記載必須】'!Z$7)</f>
        <v>5（Ｒ9年度）</v>
      </c>
      <c r="CY17" s="180" t="str">
        <f>IF('1_共通入力シート【記載必須】'!AA$7="","",'1_共通入力シート【記載必須】'!AA$7)</f>
        <v>---</v>
      </c>
      <c r="CZ17" s="179" t="str">
        <f>IF('1_共通入力シート【記載必須】'!AB$7="","",'1_共通入力シート【記載必須】'!AB$7)</f>
        <v>合計特殊出生率</v>
      </c>
      <c r="DA17" s="181" t="str">
        <f>IF('1_共通入力シート【記載必須】'!AC$7="","",'1_共通入力シート【記載必須】'!AC$7)</f>
        <v/>
      </c>
      <c r="DB17" s="180" t="str">
        <f>IF('1_共通入力シート【記載必須】'!AD$7="","",'1_共通入力シート【記載必須】'!AD$7)</f>
        <v>1.95
（Ｈ31～Ｒ4）</v>
      </c>
      <c r="DC17" s="179" t="str">
        <f>IF('1_共通入力シート【記載必須】'!AE$7="","",'1_共通入力シート【記載必須】'!AE$7)</f>
        <v>婚姻件数</v>
      </c>
      <c r="DD17" s="132" t="str">
        <f>IF('1_共通入力シート【記載必須】'!AF$7="","",'1_共通入力シート【記載必須】'!AF$7)</f>
        <v>件</v>
      </c>
      <c r="DE17" s="180" t="str">
        <f>IF('1_共通入力シート【記載必須】'!AG$7="","",'1_共通入力シート【記載必須】'!AG$7)</f>
        <v>32(R5年度）</v>
      </c>
      <c r="DF17" s="179" t="str">
        <f>IF('1_共通入力シート【記載必須】'!AH$7="","",'1_共通入力シート【記載必須】'!AH$7)</f>
        <v>婚姻率</v>
      </c>
      <c r="DG17" s="181" t="str">
        <f>IF('1_共通入力シート【記載必須】'!AI$7="","",'1_共通入力シート【記載必須】'!AI$7)</f>
        <v/>
      </c>
      <c r="DH17" s="180" t="str">
        <f>IF('1_共通入力シート【記載必須】'!AJ$7="","",'1_共通入力シート【記載必須】'!AJ$7)</f>
        <v>3.16(R5年度）</v>
      </c>
      <c r="DI17" s="227"/>
      <c r="DJ17" s="230"/>
      <c r="DK17" s="228"/>
      <c r="DL17" s="229"/>
      <c r="DM17" s="227"/>
      <c r="DN17" s="230"/>
      <c r="DO17" s="228"/>
      <c r="DP17" s="229"/>
      <c r="DQ17" s="227"/>
      <c r="DR17" s="230"/>
      <c r="DS17" s="228"/>
      <c r="DT17" s="229"/>
      <c r="DU17" s="227"/>
      <c r="DV17" s="230"/>
      <c r="DW17" s="228"/>
      <c r="DX17" s="229"/>
      <c r="DY17" s="227"/>
      <c r="DZ17" s="230"/>
      <c r="EA17" s="228"/>
      <c r="EB17" s="229"/>
      <c r="EC17" s="217" t="s">
        <v>327</v>
      </c>
      <c r="ED17" s="218" t="s">
        <v>38</v>
      </c>
      <c r="EE17" s="356"/>
      <c r="EF17" s="229"/>
      <c r="EG17" s="217" t="s">
        <v>328</v>
      </c>
      <c r="EH17" s="218" t="s">
        <v>38</v>
      </c>
      <c r="EI17" s="228"/>
      <c r="EJ17" s="229"/>
      <c r="EK17" s="217" t="s">
        <v>329</v>
      </c>
      <c r="EL17" s="218" t="s">
        <v>38</v>
      </c>
      <c r="EM17" s="228"/>
      <c r="EN17" s="229"/>
      <c r="EO17" s="227"/>
      <c r="EP17" s="230"/>
      <c r="EQ17" s="228"/>
      <c r="ER17" s="229"/>
      <c r="ES17" s="227"/>
      <c r="ET17" s="230"/>
      <c r="EU17" s="228"/>
      <c r="EV17" s="229"/>
      <c r="EW17" s="227"/>
      <c r="EX17" s="230"/>
      <c r="EY17" s="228"/>
      <c r="EZ17" s="229"/>
      <c r="FA17" s="227"/>
      <c r="FB17" s="230"/>
      <c r="FC17" s="228"/>
      <c r="FD17" s="229"/>
      <c r="FE17" s="227"/>
      <c r="FF17" s="230"/>
      <c r="FG17" s="228"/>
      <c r="FH17" s="229"/>
      <c r="FI17" s="527"/>
      <c r="FJ17" s="526"/>
      <c r="FK17" s="530"/>
      <c r="FL17" s="219" t="str">
        <f t="shared" si="57"/>
        <v>NG</v>
      </c>
      <c r="FM17" s="124"/>
      <c r="FN17" s="125" t="str">
        <f t="shared" si="92"/>
        <v>NG</v>
      </c>
      <c r="FO17" s="124"/>
      <c r="FP17" s="125" t="str">
        <f t="shared" si="68"/>
        <v>NG</v>
      </c>
      <c r="FQ17" s="124"/>
      <c r="FR17" s="125" t="str">
        <f t="shared" si="93"/>
        <v>NG</v>
      </c>
      <c r="FS17" s="124"/>
      <c r="FT17" s="125" t="str">
        <f t="shared" si="94"/>
        <v>NG</v>
      </c>
      <c r="FU17" s="124"/>
      <c r="FV17" s="125" t="str">
        <f t="shared" si="61"/>
        <v>NG</v>
      </c>
      <c r="FW17" s="124"/>
      <c r="FX17" s="125" t="str">
        <f t="shared" si="95"/>
        <v>NG</v>
      </c>
      <c r="FY17" s="219" t="str">
        <f t="shared" si="63"/>
        <v>OK</v>
      </c>
      <c r="FZ17" s="179" t="str">
        <f>IFERROR(VLOOKUP($L17,リンク先!$E$147:$M$157,2,FALSE)&amp;"","")</f>
        <v/>
      </c>
      <c r="GA17" s="126"/>
      <c r="GB17" s="125" t="str">
        <f t="shared" si="96"/>
        <v>OK</v>
      </c>
      <c r="GC17" s="179" t="str">
        <f>IFERROR(VLOOKUP($L17,リンク先!$E$147:$M$157,3,FALSE)&amp;"","")</f>
        <v/>
      </c>
      <c r="GD17" s="126"/>
      <c r="GE17" s="125" t="str">
        <f t="shared" si="97"/>
        <v>OK</v>
      </c>
      <c r="GF17" s="179" t="str">
        <f>IFERROR(VLOOKUP($L17,リンク先!$E$147:$M$157,4,FALSE)&amp;"","")</f>
        <v/>
      </c>
      <c r="GG17" s="126"/>
      <c r="GH17" s="125" t="str">
        <f t="shared" si="98"/>
        <v>OK</v>
      </c>
      <c r="GI17" s="431"/>
      <c r="GK17" s="138" t="str">
        <f t="shared" si="67"/>
        <v/>
      </c>
    </row>
    <row r="18" spans="2:193" ht="187.5" hidden="1" customHeight="1" thickBot="1" x14ac:dyDescent="0.2">
      <c r="B18" s="171" t="s">
        <v>211</v>
      </c>
      <c r="C18" s="172">
        <f>'1_共通入力シート【記載必須】'!$B$7</f>
        <v>435015</v>
      </c>
      <c r="D18" s="173" t="str">
        <f>'1_共通入力シート【記載必須】'!$C$7</f>
        <v>市町村</v>
      </c>
      <c r="E18" s="174" t="str">
        <f>'1_共通入力シート【記載必須】'!$D$7</f>
        <v>熊本県</v>
      </c>
      <c r="F18" s="129" t="str">
        <f>'1_共通入力シート【記載必須】'!$E$7</f>
        <v>錦町</v>
      </c>
      <c r="G18" s="128" t="str">
        <f>'1_共通入力シート【記載必須】'!$F$7</f>
        <v>熊本県錦町</v>
      </c>
      <c r="H18" s="223"/>
      <c r="I18" s="121"/>
      <c r="J18" s="85"/>
      <c r="K18" s="85"/>
      <c r="L18" s="85"/>
      <c r="M18" s="86"/>
      <c r="N18" s="213" t="b">
        <f>IF(リンク先!$G$2=GK18,リンク先!$F$2,IF(リンク先!$G$3=GK18,リンク先!$F$3,IF(リンク先!$G$4=GK18,リンク先!$F$4,IF(リンク先!$G$5=GK18,リンク先!$F$5,IF(リンク先!$G$6=GK18,リンク先!$F$6,IF(リンク先!$G$7=GK18,リンク先!$F$7,IF(リンク先!$G$8=GK18,リンク先!$F$8)))))))</f>
        <v>0</v>
      </c>
      <c r="O18" s="175">
        <f t="shared" si="84"/>
        <v>0</v>
      </c>
      <c r="P18" s="87"/>
      <c r="Q18" s="214">
        <f t="shared" si="85"/>
        <v>0</v>
      </c>
      <c r="R18" s="215">
        <f t="shared" si="86"/>
        <v>0</v>
      </c>
      <c r="S18" s="353"/>
      <c r="T18" s="518">
        <f t="shared" si="27"/>
        <v>0</v>
      </c>
      <c r="U18" s="225"/>
      <c r="V18" s="224"/>
      <c r="W18" s="518">
        <f t="shared" si="28"/>
        <v>0</v>
      </c>
      <c r="X18" s="225"/>
      <c r="Y18" s="224"/>
      <c r="Z18" s="518">
        <f t="shared" si="29"/>
        <v>0</v>
      </c>
      <c r="AA18" s="225"/>
      <c r="AB18" s="224"/>
      <c r="AC18" s="518">
        <f t="shared" si="30"/>
        <v>0</v>
      </c>
      <c r="AD18" s="225"/>
      <c r="AE18" s="224"/>
      <c r="AF18" s="518">
        <f t="shared" si="31"/>
        <v>0</v>
      </c>
      <c r="AG18" s="225"/>
      <c r="AH18" s="224"/>
      <c r="AI18" s="518">
        <f t="shared" si="32"/>
        <v>0</v>
      </c>
      <c r="AJ18" s="225"/>
      <c r="AK18" s="224"/>
      <c r="AL18" s="518">
        <f t="shared" si="33"/>
        <v>0</v>
      </c>
      <c r="AM18" s="225"/>
      <c r="AN18" s="224"/>
      <c r="AO18" s="518">
        <f t="shared" si="34"/>
        <v>0</v>
      </c>
      <c r="AP18" s="225"/>
      <c r="AQ18" s="224"/>
      <c r="AR18" s="518">
        <f t="shared" si="35"/>
        <v>0</v>
      </c>
      <c r="AS18" s="225"/>
      <c r="AT18" s="224"/>
      <c r="AU18" s="518">
        <f t="shared" si="36"/>
        <v>0</v>
      </c>
      <c r="AV18" s="225"/>
      <c r="AW18" s="224"/>
      <c r="AX18" s="518">
        <f t="shared" si="37"/>
        <v>0</v>
      </c>
      <c r="AY18" s="354"/>
      <c r="AZ18" s="344">
        <f t="shared" si="87"/>
        <v>0</v>
      </c>
      <c r="BA18" s="178">
        <f t="shared" si="88"/>
        <v>0</v>
      </c>
      <c r="BB18" s="216">
        <f t="shared" si="89"/>
        <v>0</v>
      </c>
      <c r="BC18" s="226"/>
      <c r="BD18" s="197"/>
      <c r="BE18" s="198"/>
      <c r="BF18" s="199"/>
      <c r="BG18" s="176" t="e">
        <f t="shared" si="90"/>
        <v>#VALUE!</v>
      </c>
      <c r="BH18" s="177">
        <f t="shared" si="91"/>
        <v>2025</v>
      </c>
      <c r="BI18" s="351" t="str">
        <f>'1_共通入力シート【記載必須】'!$G$7</f>
        <v>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v>
      </c>
      <c r="BJ18" s="349"/>
      <c r="BK18" s="357"/>
      <c r="BL18" s="347"/>
      <c r="BM18" s="357"/>
      <c r="BN18" s="348"/>
      <c r="BO18" s="358"/>
      <c r="BP18" s="348"/>
      <c r="BQ18" s="357"/>
      <c r="BR18" s="348"/>
      <c r="BS18" s="359"/>
      <c r="BT18" s="348"/>
      <c r="BU18" s="357"/>
      <c r="BV18" s="348"/>
      <c r="BW18" s="357"/>
      <c r="BX18" s="348"/>
      <c r="BY18" s="357"/>
      <c r="BZ18" s="348"/>
      <c r="CA18" s="357"/>
      <c r="CB18" s="348"/>
      <c r="CC18" s="357"/>
      <c r="CD18" s="348"/>
      <c r="CE18" s="360"/>
      <c r="CF18" s="179" t="str">
        <f>IF('1_共通入力シート【記載必須】'!H$7="","",'1_共通入力シート【記載必須】'!H$7)</f>
        <v>不妊治療の助成</v>
      </c>
      <c r="CG18" s="132" t="str">
        <f>IF('1_共通入力シート【記載必須】'!I$7="","",'1_共通入力シート【記載必須】'!I$7)</f>
        <v>件</v>
      </c>
      <c r="CH18" s="132" t="str">
        <f>IF('1_共通入力シート【記載必須】'!J$7="","",'1_共通入力シート【記載必須】'!J$7)</f>
        <v>18（Ｒ9年度）</v>
      </c>
      <c r="CI18" s="180" t="str">
        <f>IF('1_共通入力シート【記載必須】'!K$7="","",'1_共通入力シート【記載必須】'!K$7)</f>
        <v>---</v>
      </c>
      <c r="CJ18" s="179" t="str">
        <f>IF('1_共通入力シート【記載必須】'!L$7="","",'1_共通入力シート【記載必須】'!L$7)</f>
        <v>子宝祝い金</v>
      </c>
      <c r="CK18" s="132" t="str">
        <f>IF('1_共通入力シート【記載必須】'!M$7="","",'1_共通入力シート【記載必須】'!M$7)</f>
        <v>件</v>
      </c>
      <c r="CL18" s="132" t="str">
        <f>IF('1_共通入力シート【記載必須】'!N$7="","",'1_共通入力シート【記載必須】'!N$7)</f>
        <v>320
（Ｒ6～Ｒ9年度の累計）</v>
      </c>
      <c r="CM18" s="180" t="str">
        <f>IF('1_共通入力シート【記載必須】'!O$7="","",'1_共通入力シート【記載必須】'!O$7)</f>
        <v>---</v>
      </c>
      <c r="CN18" s="179" t="str">
        <f>IF('1_共通入力シート【記載必須】'!P$7="","",'1_共通入力シート【記載必須】'!P$7)</f>
        <v>子ども医療費の助成</v>
      </c>
      <c r="CO18" s="132" t="str">
        <f>IF('1_共通入力シート【記載必須】'!Q$7="","",'1_共通入力シート【記載必須】'!Q$7)</f>
        <v>件</v>
      </c>
      <c r="CP18" s="132" t="str">
        <f>IF('1_共通入力シート【記載必須】'!R$7="","",'1_共通入力シート【記載必須】'!R$7)</f>
        <v>28,000（年間）</v>
      </c>
      <c r="CQ18" s="180" t="str">
        <f>IF('1_共通入力シート【記載必須】'!S$7="","",'1_共通入力シート【記載必須】'!S$7)</f>
        <v>---</v>
      </c>
      <c r="CR18" s="179" t="str">
        <f>IF('1_共通入力シート【記載必須】'!T$7="","",'1_共通入力シート【記載必須】'!T$7)</f>
        <v>学童保育の充実</v>
      </c>
      <c r="CS18" s="132" t="str">
        <f>IF('1_共通入力シート【記載必須】'!U$7="","",'1_共通入力シート【記載必須】'!U$7)</f>
        <v>件</v>
      </c>
      <c r="CT18" s="132" t="str">
        <f>IF('1_共通入力シート【記載必須】'!V$7="","",'1_共通入力シート【記載必須】'!V$7)</f>
        <v>4（Ｒ6年度）</v>
      </c>
      <c r="CU18" s="180" t="str">
        <f>IF('1_共通入力シート【記載必須】'!W$7="","",'1_共通入力シート【記載必須】'!W$7)</f>
        <v>4（Ｒ6年度）</v>
      </c>
      <c r="CV18" s="179" t="str">
        <f>IF('1_共通入力シート【記載必須】'!X$7="","",'1_共通入力シート【記載必須】'!X$7)</f>
        <v>妊婦健康診断の無料実施（低出生体重児の出生率の減少）</v>
      </c>
      <c r="CW18" s="132" t="str">
        <f>IF('1_共通入力シート【記載必須】'!Y$7="","",'1_共通入力シート【記載必須】'!Y$7)</f>
        <v>％</v>
      </c>
      <c r="CX18" s="132" t="str">
        <f>IF('1_共通入力シート【記載必須】'!Z$7="","",'1_共通入力シート【記載必須】'!Z$7)</f>
        <v>5（Ｒ9年度）</v>
      </c>
      <c r="CY18" s="180" t="str">
        <f>IF('1_共通入力シート【記載必須】'!AA$7="","",'1_共通入力シート【記載必須】'!AA$7)</f>
        <v>---</v>
      </c>
      <c r="CZ18" s="179" t="str">
        <f>IF('1_共通入力シート【記載必須】'!AB$7="","",'1_共通入力シート【記載必須】'!AB$7)</f>
        <v>合計特殊出生率</v>
      </c>
      <c r="DA18" s="181" t="str">
        <f>IF('1_共通入力シート【記載必須】'!AC$7="","",'1_共通入力シート【記載必須】'!AC$7)</f>
        <v/>
      </c>
      <c r="DB18" s="180" t="str">
        <f>IF('1_共通入力シート【記載必須】'!AD$7="","",'1_共通入力シート【記載必須】'!AD$7)</f>
        <v>1.95
（Ｈ31～Ｒ4）</v>
      </c>
      <c r="DC18" s="179" t="str">
        <f>IF('1_共通入力シート【記載必須】'!AE$7="","",'1_共通入力シート【記載必須】'!AE$7)</f>
        <v>婚姻件数</v>
      </c>
      <c r="DD18" s="132" t="str">
        <f>IF('1_共通入力シート【記載必須】'!AF$7="","",'1_共通入力シート【記載必須】'!AF$7)</f>
        <v>件</v>
      </c>
      <c r="DE18" s="180" t="str">
        <f>IF('1_共通入力シート【記載必須】'!AG$7="","",'1_共通入力シート【記載必須】'!AG$7)</f>
        <v>32(R5年度）</v>
      </c>
      <c r="DF18" s="179" t="str">
        <f>IF('1_共通入力シート【記載必須】'!AH$7="","",'1_共通入力シート【記載必須】'!AH$7)</f>
        <v>婚姻率</v>
      </c>
      <c r="DG18" s="181" t="str">
        <f>IF('1_共通入力シート【記載必須】'!AI$7="","",'1_共通入力シート【記載必須】'!AI$7)</f>
        <v/>
      </c>
      <c r="DH18" s="180" t="str">
        <f>IF('1_共通入力シート【記載必須】'!AJ$7="","",'1_共通入力シート【記載必須】'!AJ$7)</f>
        <v>3.16(R5年度）</v>
      </c>
      <c r="DI18" s="227"/>
      <c r="DJ18" s="230"/>
      <c r="DK18" s="228"/>
      <c r="DL18" s="229"/>
      <c r="DM18" s="227"/>
      <c r="DN18" s="230"/>
      <c r="DO18" s="228"/>
      <c r="DP18" s="229"/>
      <c r="DQ18" s="227"/>
      <c r="DR18" s="230"/>
      <c r="DS18" s="228"/>
      <c r="DT18" s="229"/>
      <c r="DU18" s="227"/>
      <c r="DV18" s="230"/>
      <c r="DW18" s="228"/>
      <c r="DX18" s="229"/>
      <c r="DY18" s="227"/>
      <c r="DZ18" s="230"/>
      <c r="EA18" s="228"/>
      <c r="EB18" s="229"/>
      <c r="EC18" s="217" t="s">
        <v>327</v>
      </c>
      <c r="ED18" s="218" t="s">
        <v>38</v>
      </c>
      <c r="EE18" s="356"/>
      <c r="EF18" s="229"/>
      <c r="EG18" s="217" t="s">
        <v>328</v>
      </c>
      <c r="EH18" s="218" t="s">
        <v>38</v>
      </c>
      <c r="EI18" s="228"/>
      <c r="EJ18" s="229"/>
      <c r="EK18" s="217" t="s">
        <v>329</v>
      </c>
      <c r="EL18" s="218" t="s">
        <v>38</v>
      </c>
      <c r="EM18" s="228"/>
      <c r="EN18" s="229"/>
      <c r="EO18" s="227"/>
      <c r="EP18" s="230"/>
      <c r="EQ18" s="228"/>
      <c r="ER18" s="229"/>
      <c r="ES18" s="227"/>
      <c r="ET18" s="230"/>
      <c r="EU18" s="228"/>
      <c r="EV18" s="229"/>
      <c r="EW18" s="227"/>
      <c r="EX18" s="230"/>
      <c r="EY18" s="228"/>
      <c r="EZ18" s="229"/>
      <c r="FA18" s="227"/>
      <c r="FB18" s="230"/>
      <c r="FC18" s="228"/>
      <c r="FD18" s="229"/>
      <c r="FE18" s="227"/>
      <c r="FF18" s="230"/>
      <c r="FG18" s="228"/>
      <c r="FH18" s="229"/>
      <c r="FI18" s="527"/>
      <c r="FJ18" s="526"/>
      <c r="FK18" s="530"/>
      <c r="FL18" s="219" t="str">
        <f t="shared" si="57"/>
        <v>NG</v>
      </c>
      <c r="FM18" s="124"/>
      <c r="FN18" s="125" t="str">
        <f t="shared" si="92"/>
        <v>NG</v>
      </c>
      <c r="FO18" s="124"/>
      <c r="FP18" s="125" t="str">
        <f t="shared" si="68"/>
        <v>NG</v>
      </c>
      <c r="FQ18" s="124"/>
      <c r="FR18" s="125" t="str">
        <f t="shared" si="93"/>
        <v>NG</v>
      </c>
      <c r="FS18" s="124"/>
      <c r="FT18" s="125" t="str">
        <f t="shared" si="94"/>
        <v>NG</v>
      </c>
      <c r="FU18" s="124"/>
      <c r="FV18" s="125" t="str">
        <f t="shared" si="61"/>
        <v>NG</v>
      </c>
      <c r="FW18" s="124"/>
      <c r="FX18" s="125" t="str">
        <f t="shared" si="95"/>
        <v>NG</v>
      </c>
      <c r="FY18" s="219" t="str">
        <f t="shared" si="63"/>
        <v>OK</v>
      </c>
      <c r="FZ18" s="179" t="str">
        <f>IFERROR(VLOOKUP($L18,リンク先!$E$147:$M$157,2,FALSE)&amp;"","")</f>
        <v/>
      </c>
      <c r="GA18" s="126"/>
      <c r="GB18" s="125" t="str">
        <f t="shared" si="96"/>
        <v>OK</v>
      </c>
      <c r="GC18" s="179" t="str">
        <f>IFERROR(VLOOKUP($L18,リンク先!$E$147:$M$157,3,FALSE)&amp;"","")</f>
        <v/>
      </c>
      <c r="GD18" s="126"/>
      <c r="GE18" s="125" t="str">
        <f t="shared" si="97"/>
        <v>OK</v>
      </c>
      <c r="GF18" s="179" t="str">
        <f>IFERROR(VLOOKUP($L18,リンク先!$E$147:$M$157,4,FALSE)&amp;"","")</f>
        <v/>
      </c>
      <c r="GG18" s="126"/>
      <c r="GH18" s="125" t="str">
        <f t="shared" si="98"/>
        <v>OK</v>
      </c>
      <c r="GI18" s="431"/>
      <c r="GK18" s="138" t="str">
        <f t="shared" si="67"/>
        <v/>
      </c>
    </row>
    <row r="19" spans="2:193" ht="187.5" hidden="1" customHeight="1" thickBot="1" x14ac:dyDescent="0.2">
      <c r="B19" s="171" t="s">
        <v>212</v>
      </c>
      <c r="C19" s="172">
        <f>'1_共通入力シート【記載必須】'!$B$7</f>
        <v>435015</v>
      </c>
      <c r="D19" s="173" t="str">
        <f>'1_共通入力シート【記載必須】'!$C$7</f>
        <v>市町村</v>
      </c>
      <c r="E19" s="174" t="str">
        <f>'1_共通入力シート【記載必須】'!$D$7</f>
        <v>熊本県</v>
      </c>
      <c r="F19" s="129" t="str">
        <f>'1_共通入力シート【記載必須】'!$E$7</f>
        <v>錦町</v>
      </c>
      <c r="G19" s="128" t="str">
        <f>'1_共通入力シート【記載必須】'!$F$7</f>
        <v>熊本県錦町</v>
      </c>
      <c r="H19" s="223"/>
      <c r="I19" s="121"/>
      <c r="J19" s="85"/>
      <c r="K19" s="85"/>
      <c r="L19" s="85"/>
      <c r="M19" s="86"/>
      <c r="N19" s="213" t="b">
        <f>IF(リンク先!$G$2=GK19,リンク先!$F$2,IF(リンク先!$G$3=GK19,リンク先!$F$3,IF(リンク先!$G$4=GK19,リンク先!$F$4,IF(リンク先!$G$5=GK19,リンク先!$F$5,IF(リンク先!$G$6=GK19,リンク先!$F$6,IF(リンク先!$G$7=GK19,リンク先!$F$7,IF(リンク先!$G$8=GK19,リンク先!$F$8)))))))</f>
        <v>0</v>
      </c>
      <c r="O19" s="175">
        <f t="shared" si="84"/>
        <v>0</v>
      </c>
      <c r="P19" s="87"/>
      <c r="Q19" s="214">
        <f t="shared" si="85"/>
        <v>0</v>
      </c>
      <c r="R19" s="215">
        <f t="shared" si="86"/>
        <v>0</v>
      </c>
      <c r="S19" s="353"/>
      <c r="T19" s="518">
        <f t="shared" si="27"/>
        <v>0</v>
      </c>
      <c r="U19" s="225"/>
      <c r="V19" s="224"/>
      <c r="W19" s="518">
        <f t="shared" si="28"/>
        <v>0</v>
      </c>
      <c r="X19" s="225"/>
      <c r="Y19" s="224"/>
      <c r="Z19" s="518">
        <f t="shared" si="29"/>
        <v>0</v>
      </c>
      <c r="AA19" s="225"/>
      <c r="AB19" s="224"/>
      <c r="AC19" s="518">
        <f t="shared" si="30"/>
        <v>0</v>
      </c>
      <c r="AD19" s="225"/>
      <c r="AE19" s="224"/>
      <c r="AF19" s="518">
        <f t="shared" si="31"/>
        <v>0</v>
      </c>
      <c r="AG19" s="225"/>
      <c r="AH19" s="224"/>
      <c r="AI19" s="518">
        <f t="shared" si="32"/>
        <v>0</v>
      </c>
      <c r="AJ19" s="225"/>
      <c r="AK19" s="224"/>
      <c r="AL19" s="518">
        <f t="shared" si="33"/>
        <v>0</v>
      </c>
      <c r="AM19" s="225"/>
      <c r="AN19" s="224"/>
      <c r="AO19" s="518">
        <f t="shared" si="34"/>
        <v>0</v>
      </c>
      <c r="AP19" s="225"/>
      <c r="AQ19" s="224"/>
      <c r="AR19" s="518">
        <f t="shared" si="35"/>
        <v>0</v>
      </c>
      <c r="AS19" s="225"/>
      <c r="AT19" s="224"/>
      <c r="AU19" s="518">
        <f t="shared" si="36"/>
        <v>0</v>
      </c>
      <c r="AV19" s="225"/>
      <c r="AW19" s="224"/>
      <c r="AX19" s="518">
        <f t="shared" si="37"/>
        <v>0</v>
      </c>
      <c r="AY19" s="354"/>
      <c r="AZ19" s="344">
        <f t="shared" si="87"/>
        <v>0</v>
      </c>
      <c r="BA19" s="178">
        <f t="shared" si="88"/>
        <v>0</v>
      </c>
      <c r="BB19" s="216">
        <f t="shared" si="89"/>
        <v>0</v>
      </c>
      <c r="BC19" s="226"/>
      <c r="BD19" s="197"/>
      <c r="BE19" s="198"/>
      <c r="BF19" s="199"/>
      <c r="BG19" s="176" t="e">
        <f t="shared" si="90"/>
        <v>#VALUE!</v>
      </c>
      <c r="BH19" s="177">
        <f t="shared" si="91"/>
        <v>2025</v>
      </c>
      <c r="BI19" s="351" t="str">
        <f>'1_共通入力シート【記載必須】'!$G$7</f>
        <v>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v>
      </c>
      <c r="BJ19" s="349"/>
      <c r="BK19" s="357"/>
      <c r="BL19" s="347"/>
      <c r="BM19" s="357"/>
      <c r="BN19" s="348"/>
      <c r="BO19" s="358"/>
      <c r="BP19" s="348"/>
      <c r="BQ19" s="357"/>
      <c r="BR19" s="348"/>
      <c r="BS19" s="359"/>
      <c r="BT19" s="348"/>
      <c r="BU19" s="357"/>
      <c r="BV19" s="348"/>
      <c r="BW19" s="357"/>
      <c r="BX19" s="348"/>
      <c r="BY19" s="357"/>
      <c r="BZ19" s="348"/>
      <c r="CA19" s="357"/>
      <c r="CB19" s="348"/>
      <c r="CC19" s="357"/>
      <c r="CD19" s="348"/>
      <c r="CE19" s="360"/>
      <c r="CF19" s="179" t="str">
        <f>IF('1_共通入力シート【記載必須】'!H$7="","",'1_共通入力シート【記載必須】'!H$7)</f>
        <v>不妊治療の助成</v>
      </c>
      <c r="CG19" s="132" t="str">
        <f>IF('1_共通入力シート【記載必須】'!I$7="","",'1_共通入力シート【記載必須】'!I$7)</f>
        <v>件</v>
      </c>
      <c r="CH19" s="132" t="str">
        <f>IF('1_共通入力シート【記載必須】'!J$7="","",'1_共通入力シート【記載必須】'!J$7)</f>
        <v>18（Ｒ9年度）</v>
      </c>
      <c r="CI19" s="180" t="str">
        <f>IF('1_共通入力シート【記載必須】'!K$7="","",'1_共通入力シート【記載必須】'!K$7)</f>
        <v>---</v>
      </c>
      <c r="CJ19" s="179" t="str">
        <f>IF('1_共通入力シート【記載必須】'!L$7="","",'1_共通入力シート【記載必須】'!L$7)</f>
        <v>子宝祝い金</v>
      </c>
      <c r="CK19" s="132" t="str">
        <f>IF('1_共通入力シート【記載必須】'!M$7="","",'1_共通入力シート【記載必須】'!M$7)</f>
        <v>件</v>
      </c>
      <c r="CL19" s="132" t="str">
        <f>IF('1_共通入力シート【記載必須】'!N$7="","",'1_共通入力シート【記載必須】'!N$7)</f>
        <v>320
（Ｒ6～Ｒ9年度の累計）</v>
      </c>
      <c r="CM19" s="180" t="str">
        <f>IF('1_共通入力シート【記載必須】'!O$7="","",'1_共通入力シート【記載必須】'!O$7)</f>
        <v>---</v>
      </c>
      <c r="CN19" s="179" t="str">
        <f>IF('1_共通入力シート【記載必須】'!P$7="","",'1_共通入力シート【記載必須】'!P$7)</f>
        <v>子ども医療費の助成</v>
      </c>
      <c r="CO19" s="132" t="str">
        <f>IF('1_共通入力シート【記載必須】'!Q$7="","",'1_共通入力シート【記載必須】'!Q$7)</f>
        <v>件</v>
      </c>
      <c r="CP19" s="132" t="str">
        <f>IF('1_共通入力シート【記載必須】'!R$7="","",'1_共通入力シート【記載必須】'!R$7)</f>
        <v>28,000（年間）</v>
      </c>
      <c r="CQ19" s="180" t="str">
        <f>IF('1_共通入力シート【記載必須】'!S$7="","",'1_共通入力シート【記載必須】'!S$7)</f>
        <v>---</v>
      </c>
      <c r="CR19" s="179" t="str">
        <f>IF('1_共通入力シート【記載必須】'!T$7="","",'1_共通入力シート【記載必須】'!T$7)</f>
        <v>学童保育の充実</v>
      </c>
      <c r="CS19" s="132" t="str">
        <f>IF('1_共通入力シート【記載必須】'!U$7="","",'1_共通入力シート【記載必須】'!U$7)</f>
        <v>件</v>
      </c>
      <c r="CT19" s="132" t="str">
        <f>IF('1_共通入力シート【記載必須】'!V$7="","",'1_共通入力シート【記載必須】'!V$7)</f>
        <v>4（Ｒ6年度）</v>
      </c>
      <c r="CU19" s="180" t="str">
        <f>IF('1_共通入力シート【記載必須】'!W$7="","",'1_共通入力シート【記載必須】'!W$7)</f>
        <v>4（Ｒ6年度）</v>
      </c>
      <c r="CV19" s="179" t="str">
        <f>IF('1_共通入力シート【記載必須】'!X$7="","",'1_共通入力シート【記載必須】'!X$7)</f>
        <v>妊婦健康診断の無料実施（低出生体重児の出生率の減少）</v>
      </c>
      <c r="CW19" s="132" t="str">
        <f>IF('1_共通入力シート【記載必須】'!Y$7="","",'1_共通入力シート【記載必須】'!Y$7)</f>
        <v>％</v>
      </c>
      <c r="CX19" s="132" t="str">
        <f>IF('1_共通入力シート【記載必須】'!Z$7="","",'1_共通入力シート【記載必須】'!Z$7)</f>
        <v>5（Ｒ9年度）</v>
      </c>
      <c r="CY19" s="180" t="str">
        <f>IF('1_共通入力シート【記載必須】'!AA$7="","",'1_共通入力シート【記載必須】'!AA$7)</f>
        <v>---</v>
      </c>
      <c r="CZ19" s="179" t="str">
        <f>IF('1_共通入力シート【記載必須】'!AB$7="","",'1_共通入力シート【記載必須】'!AB$7)</f>
        <v>合計特殊出生率</v>
      </c>
      <c r="DA19" s="181" t="str">
        <f>IF('1_共通入力シート【記載必須】'!AC$7="","",'1_共通入力シート【記載必須】'!AC$7)</f>
        <v/>
      </c>
      <c r="DB19" s="180" t="str">
        <f>IF('1_共通入力シート【記載必須】'!AD$7="","",'1_共通入力シート【記載必須】'!AD$7)</f>
        <v>1.95
（Ｈ31～Ｒ4）</v>
      </c>
      <c r="DC19" s="179" t="str">
        <f>IF('1_共通入力シート【記載必須】'!AE$7="","",'1_共通入力シート【記載必須】'!AE$7)</f>
        <v>婚姻件数</v>
      </c>
      <c r="DD19" s="132" t="str">
        <f>IF('1_共通入力シート【記載必須】'!AF$7="","",'1_共通入力シート【記載必須】'!AF$7)</f>
        <v>件</v>
      </c>
      <c r="DE19" s="180" t="str">
        <f>IF('1_共通入力シート【記載必須】'!AG$7="","",'1_共通入力シート【記載必須】'!AG$7)</f>
        <v>32(R5年度）</v>
      </c>
      <c r="DF19" s="179" t="str">
        <f>IF('1_共通入力シート【記載必須】'!AH$7="","",'1_共通入力シート【記載必須】'!AH$7)</f>
        <v>婚姻率</v>
      </c>
      <c r="DG19" s="181" t="str">
        <f>IF('1_共通入力シート【記載必須】'!AI$7="","",'1_共通入力シート【記載必須】'!AI$7)</f>
        <v/>
      </c>
      <c r="DH19" s="180" t="str">
        <f>IF('1_共通入力シート【記載必須】'!AJ$7="","",'1_共通入力シート【記載必須】'!AJ$7)</f>
        <v>3.16(R5年度）</v>
      </c>
      <c r="DI19" s="227"/>
      <c r="DJ19" s="230"/>
      <c r="DK19" s="228"/>
      <c r="DL19" s="229"/>
      <c r="DM19" s="227"/>
      <c r="DN19" s="230"/>
      <c r="DO19" s="228"/>
      <c r="DP19" s="229"/>
      <c r="DQ19" s="227"/>
      <c r="DR19" s="230"/>
      <c r="DS19" s="228"/>
      <c r="DT19" s="229"/>
      <c r="DU19" s="227"/>
      <c r="DV19" s="230"/>
      <c r="DW19" s="228"/>
      <c r="DX19" s="229"/>
      <c r="DY19" s="227"/>
      <c r="DZ19" s="230"/>
      <c r="EA19" s="228"/>
      <c r="EB19" s="229"/>
      <c r="EC19" s="217" t="s">
        <v>327</v>
      </c>
      <c r="ED19" s="218" t="s">
        <v>38</v>
      </c>
      <c r="EE19" s="356"/>
      <c r="EF19" s="229"/>
      <c r="EG19" s="217" t="s">
        <v>328</v>
      </c>
      <c r="EH19" s="218" t="s">
        <v>38</v>
      </c>
      <c r="EI19" s="228"/>
      <c r="EJ19" s="229"/>
      <c r="EK19" s="217" t="s">
        <v>329</v>
      </c>
      <c r="EL19" s="218" t="s">
        <v>38</v>
      </c>
      <c r="EM19" s="228"/>
      <c r="EN19" s="229"/>
      <c r="EO19" s="227"/>
      <c r="EP19" s="230"/>
      <c r="EQ19" s="228"/>
      <c r="ER19" s="229"/>
      <c r="ES19" s="227"/>
      <c r="ET19" s="230"/>
      <c r="EU19" s="228"/>
      <c r="EV19" s="229"/>
      <c r="EW19" s="227"/>
      <c r="EX19" s="230"/>
      <c r="EY19" s="228"/>
      <c r="EZ19" s="229"/>
      <c r="FA19" s="227"/>
      <c r="FB19" s="230"/>
      <c r="FC19" s="228"/>
      <c r="FD19" s="229"/>
      <c r="FE19" s="227"/>
      <c r="FF19" s="230"/>
      <c r="FG19" s="228"/>
      <c r="FH19" s="229"/>
      <c r="FI19" s="527"/>
      <c r="FJ19" s="526"/>
      <c r="FK19" s="530"/>
      <c r="FL19" s="219" t="str">
        <f t="shared" si="57"/>
        <v>NG</v>
      </c>
      <c r="FM19" s="124"/>
      <c r="FN19" s="125" t="str">
        <f t="shared" si="92"/>
        <v>NG</v>
      </c>
      <c r="FO19" s="124"/>
      <c r="FP19" s="125" t="str">
        <f t="shared" si="68"/>
        <v>NG</v>
      </c>
      <c r="FQ19" s="124"/>
      <c r="FR19" s="125" t="str">
        <f t="shared" si="93"/>
        <v>NG</v>
      </c>
      <c r="FS19" s="124"/>
      <c r="FT19" s="125" t="str">
        <f t="shared" si="94"/>
        <v>NG</v>
      </c>
      <c r="FU19" s="124"/>
      <c r="FV19" s="125" t="str">
        <f t="shared" si="61"/>
        <v>NG</v>
      </c>
      <c r="FW19" s="124"/>
      <c r="FX19" s="125" t="str">
        <f t="shared" si="95"/>
        <v>NG</v>
      </c>
      <c r="FY19" s="219" t="str">
        <f t="shared" si="63"/>
        <v>OK</v>
      </c>
      <c r="FZ19" s="179" t="str">
        <f>IFERROR(VLOOKUP($L19,リンク先!$E$147:$M$157,2,FALSE)&amp;"","")</f>
        <v/>
      </c>
      <c r="GA19" s="126"/>
      <c r="GB19" s="125" t="str">
        <f t="shared" si="96"/>
        <v>OK</v>
      </c>
      <c r="GC19" s="179" t="str">
        <f>IFERROR(VLOOKUP($L19,リンク先!$E$147:$M$157,3,FALSE)&amp;"","")</f>
        <v/>
      </c>
      <c r="GD19" s="126"/>
      <c r="GE19" s="125" t="str">
        <f t="shared" si="97"/>
        <v>OK</v>
      </c>
      <c r="GF19" s="179" t="str">
        <f>IFERROR(VLOOKUP($L19,リンク先!$E$147:$M$157,4,FALSE)&amp;"","")</f>
        <v/>
      </c>
      <c r="GG19" s="126"/>
      <c r="GH19" s="125" t="str">
        <f t="shared" si="98"/>
        <v>OK</v>
      </c>
      <c r="GI19" s="431"/>
      <c r="GK19" s="138" t="str">
        <f t="shared" si="67"/>
        <v/>
      </c>
    </row>
    <row r="20" spans="2:193" ht="187.5" hidden="1" customHeight="1" thickBot="1" x14ac:dyDescent="0.2">
      <c r="B20" s="171" t="s">
        <v>213</v>
      </c>
      <c r="C20" s="172">
        <f>'1_共通入力シート【記載必須】'!$B$7</f>
        <v>435015</v>
      </c>
      <c r="D20" s="173" t="str">
        <f>'1_共通入力シート【記載必須】'!$C$7</f>
        <v>市町村</v>
      </c>
      <c r="E20" s="174" t="str">
        <f>'1_共通入力シート【記載必須】'!$D$7</f>
        <v>熊本県</v>
      </c>
      <c r="F20" s="129" t="str">
        <f>'1_共通入力シート【記載必須】'!$E$7</f>
        <v>錦町</v>
      </c>
      <c r="G20" s="128" t="str">
        <f>'1_共通入力シート【記載必須】'!$F$7</f>
        <v>熊本県錦町</v>
      </c>
      <c r="H20" s="223"/>
      <c r="I20" s="121"/>
      <c r="J20" s="85"/>
      <c r="K20" s="85"/>
      <c r="L20" s="85"/>
      <c r="M20" s="86"/>
      <c r="N20" s="213" t="b">
        <f>IF(リンク先!$G$2=GK20,リンク先!$F$2,IF(リンク先!$G$3=GK20,リンク先!$F$3,IF(リンク先!$G$4=GK20,リンク先!$F$4,IF(リンク先!$G$5=GK20,リンク先!$F$5,IF(リンク先!$G$6=GK20,リンク先!$F$6,IF(リンク先!$G$7=GK20,リンク先!$F$7,IF(リンク先!$G$8=GK20,リンク先!$F$8)))))))</f>
        <v>0</v>
      </c>
      <c r="O20" s="175">
        <f t="shared" si="84"/>
        <v>0</v>
      </c>
      <c r="P20" s="87"/>
      <c r="Q20" s="214">
        <f t="shared" si="85"/>
        <v>0</v>
      </c>
      <c r="R20" s="215">
        <f t="shared" si="86"/>
        <v>0</v>
      </c>
      <c r="S20" s="353"/>
      <c r="T20" s="518">
        <f t="shared" si="27"/>
        <v>0</v>
      </c>
      <c r="U20" s="225"/>
      <c r="V20" s="224"/>
      <c r="W20" s="518">
        <f t="shared" si="28"/>
        <v>0</v>
      </c>
      <c r="X20" s="225"/>
      <c r="Y20" s="224"/>
      <c r="Z20" s="518">
        <f t="shared" si="29"/>
        <v>0</v>
      </c>
      <c r="AA20" s="225"/>
      <c r="AB20" s="224"/>
      <c r="AC20" s="518">
        <f t="shared" si="30"/>
        <v>0</v>
      </c>
      <c r="AD20" s="225"/>
      <c r="AE20" s="224"/>
      <c r="AF20" s="518">
        <f t="shared" si="31"/>
        <v>0</v>
      </c>
      <c r="AG20" s="225"/>
      <c r="AH20" s="224"/>
      <c r="AI20" s="518">
        <f t="shared" si="32"/>
        <v>0</v>
      </c>
      <c r="AJ20" s="225"/>
      <c r="AK20" s="224"/>
      <c r="AL20" s="518">
        <f t="shared" si="33"/>
        <v>0</v>
      </c>
      <c r="AM20" s="225"/>
      <c r="AN20" s="224"/>
      <c r="AO20" s="518">
        <f t="shared" si="34"/>
        <v>0</v>
      </c>
      <c r="AP20" s="225"/>
      <c r="AQ20" s="224"/>
      <c r="AR20" s="518">
        <f t="shared" si="35"/>
        <v>0</v>
      </c>
      <c r="AS20" s="225"/>
      <c r="AT20" s="224"/>
      <c r="AU20" s="518">
        <f t="shared" si="36"/>
        <v>0</v>
      </c>
      <c r="AV20" s="225"/>
      <c r="AW20" s="224"/>
      <c r="AX20" s="518">
        <f t="shared" si="37"/>
        <v>0</v>
      </c>
      <c r="AY20" s="354"/>
      <c r="AZ20" s="344">
        <f t="shared" si="87"/>
        <v>0</v>
      </c>
      <c r="BA20" s="178">
        <f t="shared" si="88"/>
        <v>0</v>
      </c>
      <c r="BB20" s="216">
        <f t="shared" si="89"/>
        <v>0</v>
      </c>
      <c r="BC20" s="226"/>
      <c r="BD20" s="197"/>
      <c r="BE20" s="198"/>
      <c r="BF20" s="199"/>
      <c r="BG20" s="176" t="e">
        <f t="shared" si="90"/>
        <v>#VALUE!</v>
      </c>
      <c r="BH20" s="177">
        <f t="shared" si="91"/>
        <v>2025</v>
      </c>
      <c r="BI20" s="351" t="str">
        <f>'1_共通入力シート【記載必須】'!$G$7</f>
        <v>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v>
      </c>
      <c r="BJ20" s="349"/>
      <c r="BK20" s="357"/>
      <c r="BL20" s="347"/>
      <c r="BM20" s="357"/>
      <c r="BN20" s="348"/>
      <c r="BO20" s="358"/>
      <c r="BP20" s="348"/>
      <c r="BQ20" s="357"/>
      <c r="BR20" s="348"/>
      <c r="BS20" s="359"/>
      <c r="BT20" s="348"/>
      <c r="BU20" s="357"/>
      <c r="BV20" s="348"/>
      <c r="BW20" s="357"/>
      <c r="BX20" s="348"/>
      <c r="BY20" s="357"/>
      <c r="BZ20" s="348"/>
      <c r="CA20" s="357"/>
      <c r="CB20" s="348"/>
      <c r="CC20" s="357"/>
      <c r="CD20" s="348"/>
      <c r="CE20" s="360"/>
      <c r="CF20" s="179" t="str">
        <f>IF('1_共通入力シート【記載必須】'!H$7="","",'1_共通入力シート【記載必須】'!H$7)</f>
        <v>不妊治療の助成</v>
      </c>
      <c r="CG20" s="132" t="str">
        <f>IF('1_共通入力シート【記載必須】'!I$7="","",'1_共通入力シート【記載必須】'!I$7)</f>
        <v>件</v>
      </c>
      <c r="CH20" s="132" t="str">
        <f>IF('1_共通入力シート【記載必須】'!J$7="","",'1_共通入力シート【記載必須】'!J$7)</f>
        <v>18（Ｒ9年度）</v>
      </c>
      <c r="CI20" s="180" t="str">
        <f>IF('1_共通入力シート【記載必須】'!K$7="","",'1_共通入力シート【記載必須】'!K$7)</f>
        <v>---</v>
      </c>
      <c r="CJ20" s="179" t="str">
        <f>IF('1_共通入力シート【記載必須】'!L$7="","",'1_共通入力シート【記載必須】'!L$7)</f>
        <v>子宝祝い金</v>
      </c>
      <c r="CK20" s="132" t="str">
        <f>IF('1_共通入力シート【記載必須】'!M$7="","",'1_共通入力シート【記載必須】'!M$7)</f>
        <v>件</v>
      </c>
      <c r="CL20" s="132" t="str">
        <f>IF('1_共通入力シート【記載必須】'!N$7="","",'1_共通入力シート【記載必須】'!N$7)</f>
        <v>320
（Ｒ6～Ｒ9年度の累計）</v>
      </c>
      <c r="CM20" s="180" t="str">
        <f>IF('1_共通入力シート【記載必須】'!O$7="","",'1_共通入力シート【記載必須】'!O$7)</f>
        <v>---</v>
      </c>
      <c r="CN20" s="179" t="str">
        <f>IF('1_共通入力シート【記載必須】'!P$7="","",'1_共通入力シート【記載必須】'!P$7)</f>
        <v>子ども医療費の助成</v>
      </c>
      <c r="CO20" s="132" t="str">
        <f>IF('1_共通入力シート【記載必須】'!Q$7="","",'1_共通入力シート【記載必須】'!Q$7)</f>
        <v>件</v>
      </c>
      <c r="CP20" s="132" t="str">
        <f>IF('1_共通入力シート【記載必須】'!R$7="","",'1_共通入力シート【記載必須】'!R$7)</f>
        <v>28,000（年間）</v>
      </c>
      <c r="CQ20" s="180" t="str">
        <f>IF('1_共通入力シート【記載必須】'!S$7="","",'1_共通入力シート【記載必須】'!S$7)</f>
        <v>---</v>
      </c>
      <c r="CR20" s="179" t="str">
        <f>IF('1_共通入力シート【記載必須】'!T$7="","",'1_共通入力シート【記載必須】'!T$7)</f>
        <v>学童保育の充実</v>
      </c>
      <c r="CS20" s="132" t="str">
        <f>IF('1_共通入力シート【記載必須】'!U$7="","",'1_共通入力シート【記載必須】'!U$7)</f>
        <v>件</v>
      </c>
      <c r="CT20" s="132" t="str">
        <f>IF('1_共通入力シート【記載必須】'!V$7="","",'1_共通入力シート【記載必須】'!V$7)</f>
        <v>4（Ｒ6年度）</v>
      </c>
      <c r="CU20" s="180" t="str">
        <f>IF('1_共通入力シート【記載必須】'!W$7="","",'1_共通入力シート【記載必須】'!W$7)</f>
        <v>4（Ｒ6年度）</v>
      </c>
      <c r="CV20" s="179" t="str">
        <f>IF('1_共通入力シート【記載必須】'!X$7="","",'1_共通入力シート【記載必須】'!X$7)</f>
        <v>妊婦健康診断の無料実施（低出生体重児の出生率の減少）</v>
      </c>
      <c r="CW20" s="132" t="str">
        <f>IF('1_共通入力シート【記載必須】'!Y$7="","",'1_共通入力シート【記載必須】'!Y$7)</f>
        <v>％</v>
      </c>
      <c r="CX20" s="132" t="str">
        <f>IF('1_共通入力シート【記載必須】'!Z$7="","",'1_共通入力シート【記載必須】'!Z$7)</f>
        <v>5（Ｒ9年度）</v>
      </c>
      <c r="CY20" s="180" t="str">
        <f>IF('1_共通入力シート【記載必須】'!AA$7="","",'1_共通入力シート【記載必須】'!AA$7)</f>
        <v>---</v>
      </c>
      <c r="CZ20" s="179" t="str">
        <f>IF('1_共通入力シート【記載必須】'!AB$7="","",'1_共通入力シート【記載必須】'!AB$7)</f>
        <v>合計特殊出生率</v>
      </c>
      <c r="DA20" s="181" t="str">
        <f>IF('1_共通入力シート【記載必須】'!AC$7="","",'1_共通入力シート【記載必須】'!AC$7)</f>
        <v/>
      </c>
      <c r="DB20" s="180" t="str">
        <f>IF('1_共通入力シート【記載必須】'!AD$7="","",'1_共通入力シート【記載必須】'!AD$7)</f>
        <v>1.95
（Ｈ31～Ｒ4）</v>
      </c>
      <c r="DC20" s="179" t="str">
        <f>IF('1_共通入力シート【記載必須】'!AE$7="","",'1_共通入力シート【記載必須】'!AE$7)</f>
        <v>婚姻件数</v>
      </c>
      <c r="DD20" s="132" t="str">
        <f>IF('1_共通入力シート【記載必須】'!AF$7="","",'1_共通入力シート【記載必須】'!AF$7)</f>
        <v>件</v>
      </c>
      <c r="DE20" s="180" t="str">
        <f>IF('1_共通入力シート【記載必須】'!AG$7="","",'1_共通入力シート【記載必須】'!AG$7)</f>
        <v>32(R5年度）</v>
      </c>
      <c r="DF20" s="179" t="str">
        <f>IF('1_共通入力シート【記載必須】'!AH$7="","",'1_共通入力シート【記載必須】'!AH$7)</f>
        <v>婚姻率</v>
      </c>
      <c r="DG20" s="181" t="str">
        <f>IF('1_共通入力シート【記載必須】'!AI$7="","",'1_共通入力シート【記載必須】'!AI$7)</f>
        <v/>
      </c>
      <c r="DH20" s="180" t="str">
        <f>IF('1_共通入力シート【記載必須】'!AJ$7="","",'1_共通入力シート【記載必須】'!AJ$7)</f>
        <v>3.16(R5年度）</v>
      </c>
      <c r="DI20" s="227"/>
      <c r="DJ20" s="230"/>
      <c r="DK20" s="228"/>
      <c r="DL20" s="229"/>
      <c r="DM20" s="227"/>
      <c r="DN20" s="230"/>
      <c r="DO20" s="228"/>
      <c r="DP20" s="229"/>
      <c r="DQ20" s="227"/>
      <c r="DR20" s="230"/>
      <c r="DS20" s="228"/>
      <c r="DT20" s="229"/>
      <c r="DU20" s="227"/>
      <c r="DV20" s="230"/>
      <c r="DW20" s="228"/>
      <c r="DX20" s="229"/>
      <c r="DY20" s="227"/>
      <c r="DZ20" s="230"/>
      <c r="EA20" s="228"/>
      <c r="EB20" s="229"/>
      <c r="EC20" s="217" t="s">
        <v>327</v>
      </c>
      <c r="ED20" s="218" t="s">
        <v>38</v>
      </c>
      <c r="EE20" s="356"/>
      <c r="EF20" s="229"/>
      <c r="EG20" s="217" t="s">
        <v>328</v>
      </c>
      <c r="EH20" s="218" t="s">
        <v>38</v>
      </c>
      <c r="EI20" s="228"/>
      <c r="EJ20" s="229"/>
      <c r="EK20" s="217" t="s">
        <v>329</v>
      </c>
      <c r="EL20" s="218" t="s">
        <v>38</v>
      </c>
      <c r="EM20" s="228"/>
      <c r="EN20" s="229"/>
      <c r="EO20" s="227"/>
      <c r="EP20" s="230"/>
      <c r="EQ20" s="228"/>
      <c r="ER20" s="229"/>
      <c r="ES20" s="227"/>
      <c r="ET20" s="230"/>
      <c r="EU20" s="228"/>
      <c r="EV20" s="229"/>
      <c r="EW20" s="227"/>
      <c r="EX20" s="230"/>
      <c r="EY20" s="228"/>
      <c r="EZ20" s="229"/>
      <c r="FA20" s="227"/>
      <c r="FB20" s="230"/>
      <c r="FC20" s="228"/>
      <c r="FD20" s="229"/>
      <c r="FE20" s="227"/>
      <c r="FF20" s="230"/>
      <c r="FG20" s="228"/>
      <c r="FH20" s="229"/>
      <c r="FI20" s="527"/>
      <c r="FJ20" s="526"/>
      <c r="FK20" s="530"/>
      <c r="FL20" s="219" t="str">
        <f t="shared" si="57"/>
        <v>NG</v>
      </c>
      <c r="FM20" s="124"/>
      <c r="FN20" s="125" t="str">
        <f t="shared" si="92"/>
        <v>NG</v>
      </c>
      <c r="FO20" s="124"/>
      <c r="FP20" s="125" t="str">
        <f t="shared" si="68"/>
        <v>NG</v>
      </c>
      <c r="FQ20" s="124"/>
      <c r="FR20" s="125" t="str">
        <f t="shared" si="93"/>
        <v>NG</v>
      </c>
      <c r="FS20" s="124"/>
      <c r="FT20" s="125" t="str">
        <f t="shared" si="94"/>
        <v>NG</v>
      </c>
      <c r="FU20" s="124"/>
      <c r="FV20" s="125" t="str">
        <f t="shared" si="61"/>
        <v>NG</v>
      </c>
      <c r="FW20" s="124"/>
      <c r="FX20" s="125" t="str">
        <f t="shared" si="95"/>
        <v>NG</v>
      </c>
      <c r="FY20" s="219" t="str">
        <f t="shared" si="63"/>
        <v>OK</v>
      </c>
      <c r="FZ20" s="179" t="str">
        <f>IFERROR(VLOOKUP($L20,リンク先!$E$147:$M$157,2,FALSE)&amp;"","")</f>
        <v/>
      </c>
      <c r="GA20" s="126"/>
      <c r="GB20" s="125" t="str">
        <f t="shared" si="96"/>
        <v>OK</v>
      </c>
      <c r="GC20" s="179" t="str">
        <f>IFERROR(VLOOKUP($L20,リンク先!$E$147:$M$157,3,FALSE)&amp;"","")</f>
        <v/>
      </c>
      <c r="GD20" s="126"/>
      <c r="GE20" s="125" t="str">
        <f t="shared" si="97"/>
        <v>OK</v>
      </c>
      <c r="GF20" s="179" t="str">
        <f>IFERROR(VLOOKUP($L20,リンク先!$E$147:$M$157,4,FALSE)&amp;"","")</f>
        <v/>
      </c>
      <c r="GG20" s="126"/>
      <c r="GH20" s="125" t="str">
        <f t="shared" si="98"/>
        <v>OK</v>
      </c>
      <c r="GI20" s="431"/>
      <c r="GK20" s="138" t="str">
        <f t="shared" si="67"/>
        <v/>
      </c>
    </row>
    <row r="21" spans="2:193" ht="187.5" hidden="1" customHeight="1" thickBot="1" x14ac:dyDescent="0.2">
      <c r="B21" s="171" t="s">
        <v>214</v>
      </c>
      <c r="C21" s="172">
        <f>'1_共通入力シート【記載必須】'!$B$7</f>
        <v>435015</v>
      </c>
      <c r="D21" s="173" t="str">
        <f>'1_共通入力シート【記載必須】'!$C$7</f>
        <v>市町村</v>
      </c>
      <c r="E21" s="174" t="str">
        <f>'1_共通入力シート【記載必須】'!$D$7</f>
        <v>熊本県</v>
      </c>
      <c r="F21" s="129" t="str">
        <f>'1_共通入力シート【記載必須】'!$E$7</f>
        <v>錦町</v>
      </c>
      <c r="G21" s="128" t="str">
        <f>'1_共通入力シート【記載必須】'!$F$7</f>
        <v>熊本県錦町</v>
      </c>
      <c r="H21" s="223"/>
      <c r="I21" s="121"/>
      <c r="J21" s="85"/>
      <c r="K21" s="85"/>
      <c r="L21" s="85"/>
      <c r="M21" s="86"/>
      <c r="N21" s="213" t="b">
        <f>IF(リンク先!$G$2=GK21,リンク先!$F$2,IF(リンク先!$G$3=GK21,リンク先!$F$3,IF(リンク先!$G$4=GK21,リンク先!$F$4,IF(リンク先!$G$5=GK21,リンク先!$F$5,IF(リンク先!$G$6=GK21,リンク先!$F$6,IF(リンク先!$G$7=GK21,リンク先!$F$7,IF(リンク先!$G$8=GK21,リンク先!$F$8)))))))</f>
        <v>0</v>
      </c>
      <c r="O21" s="175">
        <f t="shared" si="84"/>
        <v>0</v>
      </c>
      <c r="P21" s="87"/>
      <c r="Q21" s="214">
        <f t="shared" si="85"/>
        <v>0</v>
      </c>
      <c r="R21" s="215">
        <f t="shared" si="86"/>
        <v>0</v>
      </c>
      <c r="S21" s="353"/>
      <c r="T21" s="518">
        <f t="shared" si="27"/>
        <v>0</v>
      </c>
      <c r="U21" s="225"/>
      <c r="V21" s="224"/>
      <c r="W21" s="518">
        <f t="shared" si="28"/>
        <v>0</v>
      </c>
      <c r="X21" s="225"/>
      <c r="Y21" s="224"/>
      <c r="Z21" s="518">
        <f t="shared" si="29"/>
        <v>0</v>
      </c>
      <c r="AA21" s="225"/>
      <c r="AB21" s="224"/>
      <c r="AC21" s="518">
        <f t="shared" si="30"/>
        <v>0</v>
      </c>
      <c r="AD21" s="225"/>
      <c r="AE21" s="224"/>
      <c r="AF21" s="518">
        <f t="shared" si="31"/>
        <v>0</v>
      </c>
      <c r="AG21" s="225"/>
      <c r="AH21" s="224"/>
      <c r="AI21" s="518">
        <f t="shared" si="32"/>
        <v>0</v>
      </c>
      <c r="AJ21" s="225"/>
      <c r="AK21" s="224"/>
      <c r="AL21" s="518">
        <f t="shared" si="33"/>
        <v>0</v>
      </c>
      <c r="AM21" s="225"/>
      <c r="AN21" s="224"/>
      <c r="AO21" s="518">
        <f t="shared" si="34"/>
        <v>0</v>
      </c>
      <c r="AP21" s="225"/>
      <c r="AQ21" s="224"/>
      <c r="AR21" s="518">
        <f t="shared" si="35"/>
        <v>0</v>
      </c>
      <c r="AS21" s="225"/>
      <c r="AT21" s="224"/>
      <c r="AU21" s="518">
        <f t="shared" si="36"/>
        <v>0</v>
      </c>
      <c r="AV21" s="225"/>
      <c r="AW21" s="224"/>
      <c r="AX21" s="518">
        <f t="shared" si="37"/>
        <v>0</v>
      </c>
      <c r="AY21" s="354"/>
      <c r="AZ21" s="344">
        <f t="shared" si="87"/>
        <v>0</v>
      </c>
      <c r="BA21" s="178">
        <f t="shared" si="88"/>
        <v>0</v>
      </c>
      <c r="BB21" s="216">
        <f t="shared" si="89"/>
        <v>0</v>
      </c>
      <c r="BC21" s="226"/>
      <c r="BD21" s="197"/>
      <c r="BE21" s="198"/>
      <c r="BF21" s="199"/>
      <c r="BG21" s="176" t="e">
        <f t="shared" si="90"/>
        <v>#VALUE!</v>
      </c>
      <c r="BH21" s="177">
        <f t="shared" si="91"/>
        <v>2025</v>
      </c>
      <c r="BI21" s="351" t="str">
        <f>'1_共通入力シート【記載必須】'!$G$7</f>
        <v>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v>
      </c>
      <c r="BJ21" s="349"/>
      <c r="BK21" s="357"/>
      <c r="BL21" s="347"/>
      <c r="BM21" s="357"/>
      <c r="BN21" s="348"/>
      <c r="BO21" s="358"/>
      <c r="BP21" s="348"/>
      <c r="BQ21" s="357"/>
      <c r="BR21" s="348"/>
      <c r="BS21" s="359"/>
      <c r="BT21" s="348"/>
      <c r="BU21" s="357"/>
      <c r="BV21" s="348"/>
      <c r="BW21" s="357"/>
      <c r="BX21" s="348"/>
      <c r="BY21" s="357"/>
      <c r="BZ21" s="348"/>
      <c r="CA21" s="357"/>
      <c r="CB21" s="348"/>
      <c r="CC21" s="357"/>
      <c r="CD21" s="348"/>
      <c r="CE21" s="360"/>
      <c r="CF21" s="179" t="str">
        <f>IF('1_共通入力シート【記載必須】'!H$7="","",'1_共通入力シート【記載必須】'!H$7)</f>
        <v>不妊治療の助成</v>
      </c>
      <c r="CG21" s="132" t="str">
        <f>IF('1_共通入力シート【記載必須】'!I$7="","",'1_共通入力シート【記載必須】'!I$7)</f>
        <v>件</v>
      </c>
      <c r="CH21" s="132" t="str">
        <f>IF('1_共通入力シート【記載必須】'!J$7="","",'1_共通入力シート【記載必須】'!J$7)</f>
        <v>18（Ｒ9年度）</v>
      </c>
      <c r="CI21" s="180" t="str">
        <f>IF('1_共通入力シート【記載必須】'!K$7="","",'1_共通入力シート【記載必須】'!K$7)</f>
        <v>---</v>
      </c>
      <c r="CJ21" s="179" t="str">
        <f>IF('1_共通入力シート【記載必須】'!L$7="","",'1_共通入力シート【記載必須】'!L$7)</f>
        <v>子宝祝い金</v>
      </c>
      <c r="CK21" s="132" t="str">
        <f>IF('1_共通入力シート【記載必須】'!M$7="","",'1_共通入力シート【記載必須】'!M$7)</f>
        <v>件</v>
      </c>
      <c r="CL21" s="132" t="str">
        <f>IF('1_共通入力シート【記載必須】'!N$7="","",'1_共通入力シート【記載必須】'!N$7)</f>
        <v>320
（Ｒ6～Ｒ9年度の累計）</v>
      </c>
      <c r="CM21" s="180" t="str">
        <f>IF('1_共通入力シート【記載必須】'!O$7="","",'1_共通入力シート【記載必須】'!O$7)</f>
        <v>---</v>
      </c>
      <c r="CN21" s="179" t="str">
        <f>IF('1_共通入力シート【記載必須】'!P$7="","",'1_共通入力シート【記載必須】'!P$7)</f>
        <v>子ども医療費の助成</v>
      </c>
      <c r="CO21" s="132" t="str">
        <f>IF('1_共通入力シート【記載必須】'!Q$7="","",'1_共通入力シート【記載必須】'!Q$7)</f>
        <v>件</v>
      </c>
      <c r="CP21" s="132" t="str">
        <f>IF('1_共通入力シート【記載必須】'!R$7="","",'1_共通入力シート【記載必須】'!R$7)</f>
        <v>28,000（年間）</v>
      </c>
      <c r="CQ21" s="180" t="str">
        <f>IF('1_共通入力シート【記載必須】'!S$7="","",'1_共通入力シート【記載必須】'!S$7)</f>
        <v>---</v>
      </c>
      <c r="CR21" s="179" t="str">
        <f>IF('1_共通入力シート【記載必須】'!T$7="","",'1_共通入力シート【記載必須】'!T$7)</f>
        <v>学童保育の充実</v>
      </c>
      <c r="CS21" s="132" t="str">
        <f>IF('1_共通入力シート【記載必須】'!U$7="","",'1_共通入力シート【記載必須】'!U$7)</f>
        <v>件</v>
      </c>
      <c r="CT21" s="132" t="str">
        <f>IF('1_共通入力シート【記載必須】'!V$7="","",'1_共通入力シート【記載必須】'!V$7)</f>
        <v>4（Ｒ6年度）</v>
      </c>
      <c r="CU21" s="180" t="str">
        <f>IF('1_共通入力シート【記載必須】'!W$7="","",'1_共通入力シート【記載必須】'!W$7)</f>
        <v>4（Ｒ6年度）</v>
      </c>
      <c r="CV21" s="179" t="str">
        <f>IF('1_共通入力シート【記載必須】'!X$7="","",'1_共通入力シート【記載必須】'!X$7)</f>
        <v>妊婦健康診断の無料実施（低出生体重児の出生率の減少）</v>
      </c>
      <c r="CW21" s="132" t="str">
        <f>IF('1_共通入力シート【記載必須】'!Y$7="","",'1_共通入力シート【記載必須】'!Y$7)</f>
        <v>％</v>
      </c>
      <c r="CX21" s="132" t="str">
        <f>IF('1_共通入力シート【記載必須】'!Z$7="","",'1_共通入力シート【記載必須】'!Z$7)</f>
        <v>5（Ｒ9年度）</v>
      </c>
      <c r="CY21" s="180" t="str">
        <f>IF('1_共通入力シート【記載必須】'!AA$7="","",'1_共通入力シート【記載必須】'!AA$7)</f>
        <v>---</v>
      </c>
      <c r="CZ21" s="179" t="str">
        <f>IF('1_共通入力シート【記載必須】'!AB$7="","",'1_共通入力シート【記載必須】'!AB$7)</f>
        <v>合計特殊出生率</v>
      </c>
      <c r="DA21" s="181" t="str">
        <f>IF('1_共通入力シート【記載必須】'!AC$7="","",'1_共通入力シート【記載必須】'!AC$7)</f>
        <v/>
      </c>
      <c r="DB21" s="180" t="str">
        <f>IF('1_共通入力シート【記載必須】'!AD$7="","",'1_共通入力シート【記載必須】'!AD$7)</f>
        <v>1.95
（Ｈ31～Ｒ4）</v>
      </c>
      <c r="DC21" s="179" t="str">
        <f>IF('1_共通入力シート【記載必須】'!AE$7="","",'1_共通入力シート【記載必須】'!AE$7)</f>
        <v>婚姻件数</v>
      </c>
      <c r="DD21" s="132" t="str">
        <f>IF('1_共通入力シート【記載必須】'!AF$7="","",'1_共通入力シート【記載必須】'!AF$7)</f>
        <v>件</v>
      </c>
      <c r="DE21" s="180" t="str">
        <f>IF('1_共通入力シート【記載必須】'!AG$7="","",'1_共通入力シート【記載必須】'!AG$7)</f>
        <v>32(R5年度）</v>
      </c>
      <c r="DF21" s="179" t="str">
        <f>IF('1_共通入力シート【記載必須】'!AH$7="","",'1_共通入力シート【記載必須】'!AH$7)</f>
        <v>婚姻率</v>
      </c>
      <c r="DG21" s="181" t="str">
        <f>IF('1_共通入力シート【記載必須】'!AI$7="","",'1_共通入力シート【記載必須】'!AI$7)</f>
        <v/>
      </c>
      <c r="DH21" s="180" t="str">
        <f>IF('1_共通入力シート【記載必須】'!AJ$7="","",'1_共通入力シート【記載必須】'!AJ$7)</f>
        <v>3.16(R5年度）</v>
      </c>
      <c r="DI21" s="227"/>
      <c r="DJ21" s="230"/>
      <c r="DK21" s="228"/>
      <c r="DL21" s="229"/>
      <c r="DM21" s="227"/>
      <c r="DN21" s="230"/>
      <c r="DO21" s="228"/>
      <c r="DP21" s="229"/>
      <c r="DQ21" s="227"/>
      <c r="DR21" s="230"/>
      <c r="DS21" s="228"/>
      <c r="DT21" s="229"/>
      <c r="DU21" s="227"/>
      <c r="DV21" s="230"/>
      <c r="DW21" s="228"/>
      <c r="DX21" s="229"/>
      <c r="DY21" s="227"/>
      <c r="DZ21" s="230"/>
      <c r="EA21" s="228"/>
      <c r="EB21" s="229"/>
      <c r="EC21" s="217" t="s">
        <v>327</v>
      </c>
      <c r="ED21" s="218" t="s">
        <v>38</v>
      </c>
      <c r="EE21" s="356"/>
      <c r="EF21" s="229"/>
      <c r="EG21" s="217" t="s">
        <v>328</v>
      </c>
      <c r="EH21" s="218" t="s">
        <v>38</v>
      </c>
      <c r="EI21" s="228"/>
      <c r="EJ21" s="229"/>
      <c r="EK21" s="217" t="s">
        <v>329</v>
      </c>
      <c r="EL21" s="218" t="s">
        <v>38</v>
      </c>
      <c r="EM21" s="228"/>
      <c r="EN21" s="229"/>
      <c r="EO21" s="227"/>
      <c r="EP21" s="230"/>
      <c r="EQ21" s="228"/>
      <c r="ER21" s="229"/>
      <c r="ES21" s="227"/>
      <c r="ET21" s="230"/>
      <c r="EU21" s="228"/>
      <c r="EV21" s="229"/>
      <c r="EW21" s="227"/>
      <c r="EX21" s="230"/>
      <c r="EY21" s="228"/>
      <c r="EZ21" s="229"/>
      <c r="FA21" s="227"/>
      <c r="FB21" s="230"/>
      <c r="FC21" s="228"/>
      <c r="FD21" s="229"/>
      <c r="FE21" s="227"/>
      <c r="FF21" s="230"/>
      <c r="FG21" s="228"/>
      <c r="FH21" s="229"/>
      <c r="FI21" s="527"/>
      <c r="FJ21" s="526"/>
      <c r="FK21" s="530"/>
      <c r="FL21" s="219" t="str">
        <f t="shared" si="57"/>
        <v>NG</v>
      </c>
      <c r="FM21" s="124"/>
      <c r="FN21" s="125" t="str">
        <f t="shared" si="92"/>
        <v>NG</v>
      </c>
      <c r="FO21" s="124"/>
      <c r="FP21" s="125" t="str">
        <f t="shared" si="68"/>
        <v>NG</v>
      </c>
      <c r="FQ21" s="124"/>
      <c r="FR21" s="125" t="str">
        <f t="shared" si="93"/>
        <v>NG</v>
      </c>
      <c r="FS21" s="124"/>
      <c r="FT21" s="125" t="str">
        <f t="shared" si="94"/>
        <v>NG</v>
      </c>
      <c r="FU21" s="124"/>
      <c r="FV21" s="125" t="str">
        <f t="shared" si="61"/>
        <v>NG</v>
      </c>
      <c r="FW21" s="124"/>
      <c r="FX21" s="125" t="str">
        <f t="shared" si="95"/>
        <v>NG</v>
      </c>
      <c r="FY21" s="219" t="str">
        <f t="shared" si="63"/>
        <v>OK</v>
      </c>
      <c r="FZ21" s="179" t="str">
        <f>IFERROR(VLOOKUP($L21,リンク先!$E$147:$M$157,2,FALSE)&amp;"","")</f>
        <v/>
      </c>
      <c r="GA21" s="126"/>
      <c r="GB21" s="125" t="str">
        <f t="shared" si="96"/>
        <v>OK</v>
      </c>
      <c r="GC21" s="179" t="str">
        <f>IFERROR(VLOOKUP($L21,リンク先!$E$147:$M$157,3,FALSE)&amp;"","")</f>
        <v/>
      </c>
      <c r="GD21" s="126"/>
      <c r="GE21" s="125" t="str">
        <f t="shared" si="97"/>
        <v>OK</v>
      </c>
      <c r="GF21" s="179" t="str">
        <f>IFERROR(VLOOKUP($L21,リンク先!$E$147:$M$157,4,FALSE)&amp;"","")</f>
        <v/>
      </c>
      <c r="GG21" s="126"/>
      <c r="GH21" s="125" t="str">
        <f t="shared" si="98"/>
        <v>OK</v>
      </c>
      <c r="GI21" s="431"/>
      <c r="GK21" s="138" t="str">
        <f t="shared" si="67"/>
        <v/>
      </c>
    </row>
    <row r="22" spans="2:193" ht="187.5" hidden="1" customHeight="1" thickBot="1" x14ac:dyDescent="0.2">
      <c r="B22" s="171" t="s">
        <v>215</v>
      </c>
      <c r="C22" s="172">
        <f>'1_共通入力シート【記載必須】'!$B$7</f>
        <v>435015</v>
      </c>
      <c r="D22" s="173" t="str">
        <f>'1_共通入力シート【記載必須】'!$C$7</f>
        <v>市町村</v>
      </c>
      <c r="E22" s="174" t="str">
        <f>'1_共通入力シート【記載必須】'!$D$7</f>
        <v>熊本県</v>
      </c>
      <c r="F22" s="129" t="str">
        <f>'1_共通入力シート【記載必須】'!$E$7</f>
        <v>錦町</v>
      </c>
      <c r="G22" s="128" t="str">
        <f>'1_共通入力シート【記載必須】'!$F$7</f>
        <v>熊本県錦町</v>
      </c>
      <c r="H22" s="223"/>
      <c r="I22" s="121"/>
      <c r="J22" s="85"/>
      <c r="K22" s="85"/>
      <c r="L22" s="85"/>
      <c r="M22" s="86"/>
      <c r="N22" s="213" t="b">
        <f>IF(リンク先!$G$2=GK22,リンク先!$F$2,IF(リンク先!$G$3=GK22,リンク先!$F$3,IF(リンク先!$G$4=GK22,リンク先!$F$4,IF(リンク先!$G$5=GK22,リンク先!$F$5,IF(リンク先!$G$6=GK22,リンク先!$F$6,IF(リンク先!$G$7=GK22,リンク先!$F$7,IF(リンク先!$G$8=GK22,リンク先!$F$8)))))))</f>
        <v>0</v>
      </c>
      <c r="O22" s="175">
        <f t="shared" ref="O22:O24" si="99">AZ22</f>
        <v>0</v>
      </c>
      <c r="P22" s="87"/>
      <c r="Q22" s="214">
        <f t="shared" ref="Q22:Q24" si="100">BA22</f>
        <v>0</v>
      </c>
      <c r="R22" s="215">
        <f t="shared" ref="R22:R24" si="101">O22-P22</f>
        <v>0</v>
      </c>
      <c r="S22" s="353"/>
      <c r="T22" s="518">
        <f t="shared" si="27"/>
        <v>0</v>
      </c>
      <c r="U22" s="225"/>
      <c r="V22" s="224"/>
      <c r="W22" s="518">
        <f t="shared" si="28"/>
        <v>0</v>
      </c>
      <c r="X22" s="225"/>
      <c r="Y22" s="224"/>
      <c r="Z22" s="518">
        <f t="shared" si="29"/>
        <v>0</v>
      </c>
      <c r="AA22" s="225"/>
      <c r="AB22" s="224"/>
      <c r="AC22" s="518">
        <f t="shared" si="30"/>
        <v>0</v>
      </c>
      <c r="AD22" s="225"/>
      <c r="AE22" s="224"/>
      <c r="AF22" s="518">
        <f t="shared" si="31"/>
        <v>0</v>
      </c>
      <c r="AG22" s="225"/>
      <c r="AH22" s="224"/>
      <c r="AI22" s="518">
        <f t="shared" si="32"/>
        <v>0</v>
      </c>
      <c r="AJ22" s="225"/>
      <c r="AK22" s="224"/>
      <c r="AL22" s="518">
        <f t="shared" si="33"/>
        <v>0</v>
      </c>
      <c r="AM22" s="225"/>
      <c r="AN22" s="224"/>
      <c r="AO22" s="518">
        <f t="shared" si="34"/>
        <v>0</v>
      </c>
      <c r="AP22" s="225"/>
      <c r="AQ22" s="224"/>
      <c r="AR22" s="518">
        <f t="shared" si="35"/>
        <v>0</v>
      </c>
      <c r="AS22" s="225"/>
      <c r="AT22" s="224"/>
      <c r="AU22" s="518">
        <f t="shared" si="36"/>
        <v>0</v>
      </c>
      <c r="AV22" s="225"/>
      <c r="AW22" s="224"/>
      <c r="AX22" s="518">
        <f t="shared" si="37"/>
        <v>0</v>
      </c>
      <c r="AY22" s="354"/>
      <c r="AZ22" s="344">
        <f t="shared" ref="AZ22:AZ24" si="102">S22+V22+Y22+AB22+AE22+AH22+AK22+AN22+AQ22+AT22+AW22</f>
        <v>0</v>
      </c>
      <c r="BA22" s="178">
        <f t="shared" ref="BA22:BA24" si="103">T22+W22+Z22+AC22+AF22+AI22+AL22+AO22+AR22+AU22+AX22</f>
        <v>0</v>
      </c>
      <c r="BB22" s="216">
        <f t="shared" ref="BB22:BB24" si="104">U22+X22+AA22+AD22+AG22+AJ22+AM22+AP22+AS22+AV22+AY22</f>
        <v>0</v>
      </c>
      <c r="BC22" s="226"/>
      <c r="BD22" s="197"/>
      <c r="BE22" s="198"/>
      <c r="BF22" s="199"/>
      <c r="BG22" s="176" t="e">
        <f t="shared" ref="BG22:BG24" si="105">DATEVALUE(BF22&amp;"年12月31日")</f>
        <v>#VALUE!</v>
      </c>
      <c r="BH22" s="177">
        <f t="shared" ref="BH22:BH24" si="106">2025-BF22</f>
        <v>2025</v>
      </c>
      <c r="BI22" s="351" t="str">
        <f>'1_共通入力シート【記載必須】'!$G$7</f>
        <v>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v>
      </c>
      <c r="BJ22" s="349"/>
      <c r="BK22" s="357"/>
      <c r="BL22" s="347"/>
      <c r="BM22" s="357"/>
      <c r="BN22" s="348"/>
      <c r="BO22" s="358"/>
      <c r="BP22" s="348"/>
      <c r="BQ22" s="357"/>
      <c r="BR22" s="348"/>
      <c r="BS22" s="359"/>
      <c r="BT22" s="348"/>
      <c r="BU22" s="357"/>
      <c r="BV22" s="348"/>
      <c r="BW22" s="357"/>
      <c r="BX22" s="348"/>
      <c r="BY22" s="357"/>
      <c r="BZ22" s="348"/>
      <c r="CA22" s="357"/>
      <c r="CB22" s="348"/>
      <c r="CC22" s="357"/>
      <c r="CD22" s="348"/>
      <c r="CE22" s="360"/>
      <c r="CF22" s="179" t="str">
        <f>IF('1_共通入力シート【記載必須】'!H$7="","",'1_共通入力シート【記載必須】'!H$7)</f>
        <v>不妊治療の助成</v>
      </c>
      <c r="CG22" s="132" t="str">
        <f>IF('1_共通入力シート【記載必須】'!I$7="","",'1_共通入力シート【記載必須】'!I$7)</f>
        <v>件</v>
      </c>
      <c r="CH22" s="132" t="str">
        <f>IF('1_共通入力シート【記載必須】'!J$7="","",'1_共通入力シート【記載必須】'!J$7)</f>
        <v>18（Ｒ9年度）</v>
      </c>
      <c r="CI22" s="180" t="str">
        <f>IF('1_共通入力シート【記載必須】'!K$7="","",'1_共通入力シート【記載必須】'!K$7)</f>
        <v>---</v>
      </c>
      <c r="CJ22" s="179" t="str">
        <f>IF('1_共通入力シート【記載必須】'!L$7="","",'1_共通入力シート【記載必須】'!L$7)</f>
        <v>子宝祝い金</v>
      </c>
      <c r="CK22" s="132" t="str">
        <f>IF('1_共通入力シート【記載必須】'!M$7="","",'1_共通入力シート【記載必須】'!M$7)</f>
        <v>件</v>
      </c>
      <c r="CL22" s="132" t="str">
        <f>IF('1_共通入力シート【記載必須】'!N$7="","",'1_共通入力シート【記載必須】'!N$7)</f>
        <v>320
（Ｒ6～Ｒ9年度の累計）</v>
      </c>
      <c r="CM22" s="180" t="str">
        <f>IF('1_共通入力シート【記載必須】'!O$7="","",'1_共通入力シート【記載必須】'!O$7)</f>
        <v>---</v>
      </c>
      <c r="CN22" s="179" t="str">
        <f>IF('1_共通入力シート【記載必須】'!P$7="","",'1_共通入力シート【記載必須】'!P$7)</f>
        <v>子ども医療費の助成</v>
      </c>
      <c r="CO22" s="132" t="str">
        <f>IF('1_共通入力シート【記載必須】'!Q$7="","",'1_共通入力シート【記載必須】'!Q$7)</f>
        <v>件</v>
      </c>
      <c r="CP22" s="132" t="str">
        <f>IF('1_共通入力シート【記載必須】'!R$7="","",'1_共通入力シート【記載必須】'!R$7)</f>
        <v>28,000（年間）</v>
      </c>
      <c r="CQ22" s="180" t="str">
        <f>IF('1_共通入力シート【記載必須】'!S$7="","",'1_共通入力シート【記載必須】'!S$7)</f>
        <v>---</v>
      </c>
      <c r="CR22" s="179" t="str">
        <f>IF('1_共通入力シート【記載必須】'!T$7="","",'1_共通入力シート【記載必須】'!T$7)</f>
        <v>学童保育の充実</v>
      </c>
      <c r="CS22" s="132" t="str">
        <f>IF('1_共通入力シート【記載必須】'!U$7="","",'1_共通入力シート【記載必須】'!U$7)</f>
        <v>件</v>
      </c>
      <c r="CT22" s="132" t="str">
        <f>IF('1_共通入力シート【記載必須】'!V$7="","",'1_共通入力シート【記載必須】'!V$7)</f>
        <v>4（Ｒ6年度）</v>
      </c>
      <c r="CU22" s="180" t="str">
        <f>IF('1_共通入力シート【記載必須】'!W$7="","",'1_共通入力シート【記載必須】'!W$7)</f>
        <v>4（Ｒ6年度）</v>
      </c>
      <c r="CV22" s="179" t="str">
        <f>IF('1_共通入力シート【記載必須】'!X$7="","",'1_共通入力シート【記載必須】'!X$7)</f>
        <v>妊婦健康診断の無料実施（低出生体重児の出生率の減少）</v>
      </c>
      <c r="CW22" s="132" t="str">
        <f>IF('1_共通入力シート【記載必須】'!Y$7="","",'1_共通入力シート【記載必須】'!Y$7)</f>
        <v>％</v>
      </c>
      <c r="CX22" s="132" t="str">
        <f>IF('1_共通入力シート【記載必須】'!Z$7="","",'1_共通入力シート【記載必須】'!Z$7)</f>
        <v>5（Ｒ9年度）</v>
      </c>
      <c r="CY22" s="180" t="str">
        <f>IF('1_共通入力シート【記載必須】'!AA$7="","",'1_共通入力シート【記載必須】'!AA$7)</f>
        <v>---</v>
      </c>
      <c r="CZ22" s="179" t="str">
        <f>IF('1_共通入力シート【記載必須】'!AB$7="","",'1_共通入力シート【記載必須】'!AB$7)</f>
        <v>合計特殊出生率</v>
      </c>
      <c r="DA22" s="181" t="str">
        <f>IF('1_共通入力シート【記載必須】'!AC$7="","",'1_共通入力シート【記載必須】'!AC$7)</f>
        <v/>
      </c>
      <c r="DB22" s="180" t="str">
        <f>IF('1_共通入力シート【記載必須】'!AD$7="","",'1_共通入力シート【記載必須】'!AD$7)</f>
        <v>1.95
（Ｈ31～Ｒ4）</v>
      </c>
      <c r="DC22" s="179" t="str">
        <f>IF('1_共通入力シート【記載必須】'!AE$7="","",'1_共通入力シート【記載必須】'!AE$7)</f>
        <v>婚姻件数</v>
      </c>
      <c r="DD22" s="132" t="str">
        <f>IF('1_共通入力シート【記載必須】'!AF$7="","",'1_共通入力シート【記載必須】'!AF$7)</f>
        <v>件</v>
      </c>
      <c r="DE22" s="180" t="str">
        <f>IF('1_共通入力シート【記載必須】'!AG$7="","",'1_共通入力シート【記載必須】'!AG$7)</f>
        <v>32(R5年度）</v>
      </c>
      <c r="DF22" s="179" t="str">
        <f>IF('1_共通入力シート【記載必須】'!AH$7="","",'1_共通入力シート【記載必須】'!AH$7)</f>
        <v>婚姻率</v>
      </c>
      <c r="DG22" s="181" t="str">
        <f>IF('1_共通入力シート【記載必須】'!AI$7="","",'1_共通入力シート【記載必須】'!AI$7)</f>
        <v/>
      </c>
      <c r="DH22" s="180" t="str">
        <f>IF('1_共通入力シート【記載必須】'!AJ$7="","",'1_共通入力シート【記載必須】'!AJ$7)</f>
        <v>3.16(R5年度）</v>
      </c>
      <c r="DI22" s="227"/>
      <c r="DJ22" s="230"/>
      <c r="DK22" s="228"/>
      <c r="DL22" s="229"/>
      <c r="DM22" s="227"/>
      <c r="DN22" s="230"/>
      <c r="DO22" s="228"/>
      <c r="DP22" s="229"/>
      <c r="DQ22" s="227"/>
      <c r="DR22" s="230"/>
      <c r="DS22" s="228"/>
      <c r="DT22" s="229"/>
      <c r="DU22" s="227"/>
      <c r="DV22" s="230"/>
      <c r="DW22" s="228"/>
      <c r="DX22" s="229"/>
      <c r="DY22" s="227"/>
      <c r="DZ22" s="230"/>
      <c r="EA22" s="228"/>
      <c r="EB22" s="229"/>
      <c r="EC22" s="217" t="s">
        <v>327</v>
      </c>
      <c r="ED22" s="218" t="s">
        <v>38</v>
      </c>
      <c r="EE22" s="356"/>
      <c r="EF22" s="229"/>
      <c r="EG22" s="217" t="s">
        <v>328</v>
      </c>
      <c r="EH22" s="218" t="s">
        <v>38</v>
      </c>
      <c r="EI22" s="228"/>
      <c r="EJ22" s="229"/>
      <c r="EK22" s="217" t="s">
        <v>329</v>
      </c>
      <c r="EL22" s="218" t="s">
        <v>38</v>
      </c>
      <c r="EM22" s="228"/>
      <c r="EN22" s="229"/>
      <c r="EO22" s="227"/>
      <c r="EP22" s="230"/>
      <c r="EQ22" s="228"/>
      <c r="ER22" s="229"/>
      <c r="ES22" s="227"/>
      <c r="ET22" s="230"/>
      <c r="EU22" s="228"/>
      <c r="EV22" s="229"/>
      <c r="EW22" s="227"/>
      <c r="EX22" s="230"/>
      <c r="EY22" s="228"/>
      <c r="EZ22" s="229"/>
      <c r="FA22" s="227"/>
      <c r="FB22" s="230"/>
      <c r="FC22" s="228"/>
      <c r="FD22" s="229"/>
      <c r="FE22" s="227"/>
      <c r="FF22" s="230"/>
      <c r="FG22" s="228"/>
      <c r="FH22" s="229"/>
      <c r="FI22" s="527"/>
      <c r="FJ22" s="526"/>
      <c r="FK22" s="530"/>
      <c r="FL22" s="219" t="str">
        <f t="shared" si="57"/>
        <v>NG</v>
      </c>
      <c r="FM22" s="124"/>
      <c r="FN22" s="125" t="str">
        <f t="shared" ref="FN22:FN24" si="107">IF(FM22="含まれていない","OK","NG")</f>
        <v>NG</v>
      </c>
      <c r="FO22" s="124"/>
      <c r="FP22" s="125" t="str">
        <f t="shared" si="68"/>
        <v>NG</v>
      </c>
      <c r="FQ22" s="124"/>
      <c r="FR22" s="125" t="str">
        <f t="shared" ref="FR22:FR24" si="108">IF(FQ22="含まれていない","OK","NG")</f>
        <v>NG</v>
      </c>
      <c r="FS22" s="124"/>
      <c r="FT22" s="125" t="str">
        <f t="shared" ref="FT22:FT24" si="109">IF(FS22="含まれていない","OK","NG")</f>
        <v>NG</v>
      </c>
      <c r="FU22" s="124"/>
      <c r="FV22" s="125" t="str">
        <f t="shared" si="61"/>
        <v>NG</v>
      </c>
      <c r="FW22" s="124"/>
      <c r="FX22" s="125" t="str">
        <f t="shared" ref="FX22:FX24" si="110">IF(FW22="含まれていない","OK","NG")</f>
        <v>NG</v>
      </c>
      <c r="FY22" s="219" t="str">
        <f t="shared" si="63"/>
        <v>OK</v>
      </c>
      <c r="FZ22" s="179" t="str">
        <f>IFERROR(VLOOKUP($L22,リンク先!$E$147:$M$157,2,FALSE)&amp;"","")</f>
        <v/>
      </c>
      <c r="GA22" s="126"/>
      <c r="GB22" s="125" t="str">
        <f t="shared" ref="GB22:GB24" si="111">IF(OR(GA22="○",FZ22=""),"OK","NG")</f>
        <v>OK</v>
      </c>
      <c r="GC22" s="179" t="str">
        <f>IFERROR(VLOOKUP($L22,リンク先!$E$147:$M$157,3,FALSE)&amp;"","")</f>
        <v/>
      </c>
      <c r="GD22" s="126"/>
      <c r="GE22" s="125" t="str">
        <f t="shared" ref="GE22:GE24" si="112">IF(OR(GD22="○",GC22=""),"OK","NG")</f>
        <v>OK</v>
      </c>
      <c r="GF22" s="179" t="str">
        <f>IFERROR(VLOOKUP($L22,リンク先!$E$147:$M$157,4,FALSE)&amp;"","")</f>
        <v/>
      </c>
      <c r="GG22" s="126"/>
      <c r="GH22" s="125" t="str">
        <f t="shared" ref="GH22:GH24" si="113">IF(OR(GG22="○",GF22=""),"OK","NG")</f>
        <v>OK</v>
      </c>
      <c r="GI22" s="431"/>
      <c r="GK22" s="138" t="str">
        <f t="shared" si="67"/>
        <v/>
      </c>
    </row>
    <row r="23" spans="2:193" ht="187.5" hidden="1" customHeight="1" thickBot="1" x14ac:dyDescent="0.2">
      <c r="B23" s="171" t="s">
        <v>216</v>
      </c>
      <c r="C23" s="172">
        <f>'1_共通入力シート【記載必須】'!$B$7</f>
        <v>435015</v>
      </c>
      <c r="D23" s="173" t="str">
        <f>'1_共通入力シート【記載必須】'!$C$7</f>
        <v>市町村</v>
      </c>
      <c r="E23" s="174" t="str">
        <f>'1_共通入力シート【記載必須】'!$D$7</f>
        <v>熊本県</v>
      </c>
      <c r="F23" s="129" t="str">
        <f>'1_共通入力シート【記載必須】'!$E$7</f>
        <v>錦町</v>
      </c>
      <c r="G23" s="128" t="str">
        <f>'1_共通入力シート【記載必須】'!$F$7</f>
        <v>熊本県錦町</v>
      </c>
      <c r="H23" s="223"/>
      <c r="I23" s="121"/>
      <c r="J23" s="85"/>
      <c r="K23" s="85"/>
      <c r="L23" s="85"/>
      <c r="M23" s="86"/>
      <c r="N23" s="213" t="b">
        <f>IF(リンク先!$G$2=GK23,リンク先!$F$2,IF(リンク先!$G$3=GK23,リンク先!$F$3,IF(リンク先!$G$4=GK23,リンク先!$F$4,IF(リンク先!$G$5=GK23,リンク先!$F$5,IF(リンク先!$G$6=GK23,リンク先!$F$6,IF(リンク先!$G$7=GK23,リンク先!$F$7,IF(リンク先!$G$8=GK23,リンク先!$F$8)))))))</f>
        <v>0</v>
      </c>
      <c r="O23" s="175">
        <f t="shared" si="99"/>
        <v>0</v>
      </c>
      <c r="P23" s="87"/>
      <c r="Q23" s="214">
        <f t="shared" si="100"/>
        <v>0</v>
      </c>
      <c r="R23" s="215">
        <f t="shared" si="101"/>
        <v>0</v>
      </c>
      <c r="S23" s="353"/>
      <c r="T23" s="518">
        <f t="shared" si="27"/>
        <v>0</v>
      </c>
      <c r="U23" s="225"/>
      <c r="V23" s="224"/>
      <c r="W23" s="518">
        <f t="shared" si="28"/>
        <v>0</v>
      </c>
      <c r="X23" s="225"/>
      <c r="Y23" s="224"/>
      <c r="Z23" s="518">
        <f t="shared" si="29"/>
        <v>0</v>
      </c>
      <c r="AA23" s="225"/>
      <c r="AB23" s="224"/>
      <c r="AC23" s="518">
        <f t="shared" si="30"/>
        <v>0</v>
      </c>
      <c r="AD23" s="225"/>
      <c r="AE23" s="224"/>
      <c r="AF23" s="518">
        <f t="shared" si="31"/>
        <v>0</v>
      </c>
      <c r="AG23" s="225"/>
      <c r="AH23" s="224"/>
      <c r="AI23" s="518">
        <f t="shared" si="32"/>
        <v>0</v>
      </c>
      <c r="AJ23" s="225"/>
      <c r="AK23" s="224"/>
      <c r="AL23" s="518">
        <f t="shared" si="33"/>
        <v>0</v>
      </c>
      <c r="AM23" s="225"/>
      <c r="AN23" s="224"/>
      <c r="AO23" s="518">
        <f t="shared" si="34"/>
        <v>0</v>
      </c>
      <c r="AP23" s="225"/>
      <c r="AQ23" s="224"/>
      <c r="AR23" s="518">
        <f t="shared" si="35"/>
        <v>0</v>
      </c>
      <c r="AS23" s="225"/>
      <c r="AT23" s="224"/>
      <c r="AU23" s="518">
        <f t="shared" si="36"/>
        <v>0</v>
      </c>
      <c r="AV23" s="225"/>
      <c r="AW23" s="224"/>
      <c r="AX23" s="518">
        <f t="shared" si="37"/>
        <v>0</v>
      </c>
      <c r="AY23" s="354"/>
      <c r="AZ23" s="344">
        <f t="shared" si="102"/>
        <v>0</v>
      </c>
      <c r="BA23" s="178">
        <f t="shared" si="103"/>
        <v>0</v>
      </c>
      <c r="BB23" s="216">
        <f t="shared" si="104"/>
        <v>0</v>
      </c>
      <c r="BC23" s="226"/>
      <c r="BD23" s="197"/>
      <c r="BE23" s="198"/>
      <c r="BF23" s="199"/>
      <c r="BG23" s="176" t="e">
        <f t="shared" si="105"/>
        <v>#VALUE!</v>
      </c>
      <c r="BH23" s="177">
        <f t="shared" si="106"/>
        <v>2025</v>
      </c>
      <c r="BI23" s="351" t="str">
        <f>'1_共通入力シート【記載必須】'!$G$7</f>
        <v>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v>
      </c>
      <c r="BJ23" s="349"/>
      <c r="BK23" s="357"/>
      <c r="BL23" s="347"/>
      <c r="BM23" s="357"/>
      <c r="BN23" s="348"/>
      <c r="BO23" s="358"/>
      <c r="BP23" s="348"/>
      <c r="BQ23" s="357"/>
      <c r="BR23" s="348"/>
      <c r="BS23" s="359"/>
      <c r="BT23" s="348"/>
      <c r="BU23" s="357"/>
      <c r="BV23" s="348"/>
      <c r="BW23" s="357"/>
      <c r="BX23" s="348"/>
      <c r="BY23" s="357"/>
      <c r="BZ23" s="348"/>
      <c r="CA23" s="357"/>
      <c r="CB23" s="348"/>
      <c r="CC23" s="357"/>
      <c r="CD23" s="348"/>
      <c r="CE23" s="360"/>
      <c r="CF23" s="179" t="str">
        <f>IF('1_共通入力シート【記載必須】'!H$7="","",'1_共通入力シート【記載必須】'!H$7)</f>
        <v>不妊治療の助成</v>
      </c>
      <c r="CG23" s="132" t="str">
        <f>IF('1_共通入力シート【記載必須】'!I$7="","",'1_共通入力シート【記載必須】'!I$7)</f>
        <v>件</v>
      </c>
      <c r="CH23" s="132" t="str">
        <f>IF('1_共通入力シート【記載必須】'!J$7="","",'1_共通入力シート【記載必須】'!J$7)</f>
        <v>18（Ｒ9年度）</v>
      </c>
      <c r="CI23" s="180" t="str">
        <f>IF('1_共通入力シート【記載必須】'!K$7="","",'1_共通入力シート【記載必須】'!K$7)</f>
        <v>---</v>
      </c>
      <c r="CJ23" s="179" t="str">
        <f>IF('1_共通入力シート【記載必須】'!L$7="","",'1_共通入力シート【記載必須】'!L$7)</f>
        <v>子宝祝い金</v>
      </c>
      <c r="CK23" s="132" t="str">
        <f>IF('1_共通入力シート【記載必須】'!M$7="","",'1_共通入力シート【記載必須】'!M$7)</f>
        <v>件</v>
      </c>
      <c r="CL23" s="132" t="str">
        <f>IF('1_共通入力シート【記載必須】'!N$7="","",'1_共通入力シート【記載必須】'!N$7)</f>
        <v>320
（Ｒ6～Ｒ9年度の累計）</v>
      </c>
      <c r="CM23" s="180" t="str">
        <f>IF('1_共通入力シート【記載必須】'!O$7="","",'1_共通入力シート【記載必須】'!O$7)</f>
        <v>---</v>
      </c>
      <c r="CN23" s="179" t="str">
        <f>IF('1_共通入力シート【記載必須】'!P$7="","",'1_共通入力シート【記載必須】'!P$7)</f>
        <v>子ども医療費の助成</v>
      </c>
      <c r="CO23" s="132" t="str">
        <f>IF('1_共通入力シート【記載必須】'!Q$7="","",'1_共通入力シート【記載必須】'!Q$7)</f>
        <v>件</v>
      </c>
      <c r="CP23" s="132" t="str">
        <f>IF('1_共通入力シート【記載必須】'!R$7="","",'1_共通入力シート【記載必須】'!R$7)</f>
        <v>28,000（年間）</v>
      </c>
      <c r="CQ23" s="180" t="str">
        <f>IF('1_共通入力シート【記載必須】'!S$7="","",'1_共通入力シート【記載必須】'!S$7)</f>
        <v>---</v>
      </c>
      <c r="CR23" s="179" t="str">
        <f>IF('1_共通入力シート【記載必須】'!T$7="","",'1_共通入力シート【記載必須】'!T$7)</f>
        <v>学童保育の充実</v>
      </c>
      <c r="CS23" s="132" t="str">
        <f>IF('1_共通入力シート【記載必須】'!U$7="","",'1_共通入力シート【記載必須】'!U$7)</f>
        <v>件</v>
      </c>
      <c r="CT23" s="132" t="str">
        <f>IF('1_共通入力シート【記載必須】'!V$7="","",'1_共通入力シート【記載必須】'!V$7)</f>
        <v>4（Ｒ6年度）</v>
      </c>
      <c r="CU23" s="180" t="str">
        <f>IF('1_共通入力シート【記載必須】'!W$7="","",'1_共通入力シート【記載必須】'!W$7)</f>
        <v>4（Ｒ6年度）</v>
      </c>
      <c r="CV23" s="179" t="str">
        <f>IF('1_共通入力シート【記載必須】'!X$7="","",'1_共通入力シート【記載必須】'!X$7)</f>
        <v>妊婦健康診断の無料実施（低出生体重児の出生率の減少）</v>
      </c>
      <c r="CW23" s="132" t="str">
        <f>IF('1_共通入力シート【記載必須】'!Y$7="","",'1_共通入力シート【記載必須】'!Y$7)</f>
        <v>％</v>
      </c>
      <c r="CX23" s="132" t="str">
        <f>IF('1_共通入力シート【記載必須】'!Z$7="","",'1_共通入力シート【記載必須】'!Z$7)</f>
        <v>5（Ｒ9年度）</v>
      </c>
      <c r="CY23" s="180" t="str">
        <f>IF('1_共通入力シート【記載必須】'!AA$7="","",'1_共通入力シート【記載必須】'!AA$7)</f>
        <v>---</v>
      </c>
      <c r="CZ23" s="179" t="str">
        <f>IF('1_共通入力シート【記載必須】'!AB$7="","",'1_共通入力シート【記載必須】'!AB$7)</f>
        <v>合計特殊出生率</v>
      </c>
      <c r="DA23" s="181" t="str">
        <f>IF('1_共通入力シート【記載必須】'!AC$7="","",'1_共通入力シート【記載必須】'!AC$7)</f>
        <v/>
      </c>
      <c r="DB23" s="180" t="str">
        <f>IF('1_共通入力シート【記載必須】'!AD$7="","",'1_共通入力シート【記載必須】'!AD$7)</f>
        <v>1.95
（Ｈ31～Ｒ4）</v>
      </c>
      <c r="DC23" s="179" t="str">
        <f>IF('1_共通入力シート【記載必須】'!AE$7="","",'1_共通入力シート【記載必須】'!AE$7)</f>
        <v>婚姻件数</v>
      </c>
      <c r="DD23" s="132" t="str">
        <f>IF('1_共通入力シート【記載必須】'!AF$7="","",'1_共通入力シート【記載必須】'!AF$7)</f>
        <v>件</v>
      </c>
      <c r="DE23" s="180" t="str">
        <f>IF('1_共通入力シート【記載必須】'!AG$7="","",'1_共通入力シート【記載必須】'!AG$7)</f>
        <v>32(R5年度）</v>
      </c>
      <c r="DF23" s="179" t="str">
        <f>IF('1_共通入力シート【記載必須】'!AH$7="","",'1_共通入力シート【記載必須】'!AH$7)</f>
        <v>婚姻率</v>
      </c>
      <c r="DG23" s="181" t="str">
        <f>IF('1_共通入力シート【記載必須】'!AI$7="","",'1_共通入力シート【記載必須】'!AI$7)</f>
        <v/>
      </c>
      <c r="DH23" s="180" t="str">
        <f>IF('1_共通入力シート【記載必須】'!AJ$7="","",'1_共通入力シート【記載必須】'!AJ$7)</f>
        <v>3.16(R5年度）</v>
      </c>
      <c r="DI23" s="227"/>
      <c r="DJ23" s="230"/>
      <c r="DK23" s="228"/>
      <c r="DL23" s="229"/>
      <c r="DM23" s="227"/>
      <c r="DN23" s="230"/>
      <c r="DO23" s="228"/>
      <c r="DP23" s="229"/>
      <c r="DQ23" s="227"/>
      <c r="DR23" s="230"/>
      <c r="DS23" s="228"/>
      <c r="DT23" s="229"/>
      <c r="DU23" s="227"/>
      <c r="DV23" s="230"/>
      <c r="DW23" s="228"/>
      <c r="DX23" s="229"/>
      <c r="DY23" s="227"/>
      <c r="DZ23" s="230"/>
      <c r="EA23" s="228"/>
      <c r="EB23" s="229"/>
      <c r="EC23" s="217" t="s">
        <v>327</v>
      </c>
      <c r="ED23" s="218" t="s">
        <v>38</v>
      </c>
      <c r="EE23" s="356"/>
      <c r="EF23" s="229"/>
      <c r="EG23" s="217" t="s">
        <v>328</v>
      </c>
      <c r="EH23" s="218" t="s">
        <v>38</v>
      </c>
      <c r="EI23" s="228"/>
      <c r="EJ23" s="229"/>
      <c r="EK23" s="217" t="s">
        <v>329</v>
      </c>
      <c r="EL23" s="218" t="s">
        <v>38</v>
      </c>
      <c r="EM23" s="228"/>
      <c r="EN23" s="229"/>
      <c r="EO23" s="227"/>
      <c r="EP23" s="230"/>
      <c r="EQ23" s="228"/>
      <c r="ER23" s="229"/>
      <c r="ES23" s="227"/>
      <c r="ET23" s="230"/>
      <c r="EU23" s="228"/>
      <c r="EV23" s="229"/>
      <c r="EW23" s="227"/>
      <c r="EX23" s="230"/>
      <c r="EY23" s="228"/>
      <c r="EZ23" s="229"/>
      <c r="FA23" s="227"/>
      <c r="FB23" s="230"/>
      <c r="FC23" s="228"/>
      <c r="FD23" s="229"/>
      <c r="FE23" s="227"/>
      <c r="FF23" s="230"/>
      <c r="FG23" s="228"/>
      <c r="FH23" s="229"/>
      <c r="FI23" s="527"/>
      <c r="FJ23" s="526"/>
      <c r="FK23" s="530"/>
      <c r="FL23" s="219" t="str">
        <f t="shared" si="57"/>
        <v>NG</v>
      </c>
      <c r="FM23" s="124"/>
      <c r="FN23" s="125" t="str">
        <f t="shared" si="107"/>
        <v>NG</v>
      </c>
      <c r="FO23" s="124"/>
      <c r="FP23" s="125" t="str">
        <f t="shared" si="68"/>
        <v>NG</v>
      </c>
      <c r="FQ23" s="124"/>
      <c r="FR23" s="125" t="str">
        <f t="shared" si="108"/>
        <v>NG</v>
      </c>
      <c r="FS23" s="124"/>
      <c r="FT23" s="125" t="str">
        <f t="shared" si="109"/>
        <v>NG</v>
      </c>
      <c r="FU23" s="124"/>
      <c r="FV23" s="125" t="str">
        <f t="shared" si="61"/>
        <v>NG</v>
      </c>
      <c r="FW23" s="124"/>
      <c r="FX23" s="125" t="str">
        <f t="shared" si="110"/>
        <v>NG</v>
      </c>
      <c r="FY23" s="219" t="str">
        <f t="shared" si="63"/>
        <v>OK</v>
      </c>
      <c r="FZ23" s="179" t="str">
        <f>IFERROR(VLOOKUP($L23,リンク先!$E$147:$M$157,2,FALSE)&amp;"","")</f>
        <v/>
      </c>
      <c r="GA23" s="126"/>
      <c r="GB23" s="125" t="str">
        <f t="shared" si="111"/>
        <v>OK</v>
      </c>
      <c r="GC23" s="179" t="str">
        <f>IFERROR(VLOOKUP($L23,リンク先!$E$147:$M$157,3,FALSE)&amp;"","")</f>
        <v/>
      </c>
      <c r="GD23" s="126"/>
      <c r="GE23" s="125" t="str">
        <f t="shared" si="112"/>
        <v>OK</v>
      </c>
      <c r="GF23" s="179" t="str">
        <f>IFERROR(VLOOKUP($L23,リンク先!$E$147:$M$157,4,FALSE)&amp;"","")</f>
        <v/>
      </c>
      <c r="GG23" s="126"/>
      <c r="GH23" s="125" t="str">
        <f t="shared" si="113"/>
        <v>OK</v>
      </c>
      <c r="GI23" s="431"/>
      <c r="GK23" s="138" t="str">
        <f t="shared" si="67"/>
        <v/>
      </c>
    </row>
    <row r="24" spans="2:193" ht="187.5" hidden="1" customHeight="1" thickBot="1" x14ac:dyDescent="0.2">
      <c r="B24" s="171" t="s">
        <v>217</v>
      </c>
      <c r="C24" s="172">
        <f>'1_共通入力シート【記載必須】'!$B$7</f>
        <v>435015</v>
      </c>
      <c r="D24" s="173" t="str">
        <f>'1_共通入力シート【記載必須】'!$C$7</f>
        <v>市町村</v>
      </c>
      <c r="E24" s="174" t="str">
        <f>'1_共通入力シート【記載必須】'!$D$7</f>
        <v>熊本県</v>
      </c>
      <c r="F24" s="129" t="str">
        <f>'1_共通入力シート【記載必須】'!$E$7</f>
        <v>錦町</v>
      </c>
      <c r="G24" s="128" t="str">
        <f>'1_共通入力シート【記載必須】'!$F$7</f>
        <v>熊本県錦町</v>
      </c>
      <c r="H24" s="223"/>
      <c r="I24" s="121"/>
      <c r="J24" s="85"/>
      <c r="K24" s="85"/>
      <c r="L24" s="85"/>
      <c r="M24" s="86"/>
      <c r="N24" s="213" t="b">
        <f>IF(リンク先!$G$2=GK24,リンク先!$F$2,IF(リンク先!$G$3=GK24,リンク先!$F$3,IF(リンク先!$G$4=GK24,リンク先!$F$4,IF(リンク先!$G$5=GK24,リンク先!$F$5,IF(リンク先!$G$6=GK24,リンク先!$F$6,IF(リンク先!$G$7=GK24,リンク先!$F$7,IF(リンク先!$G$8=GK24,リンク先!$F$8)))))))</f>
        <v>0</v>
      </c>
      <c r="O24" s="175">
        <f t="shared" si="99"/>
        <v>0</v>
      </c>
      <c r="P24" s="87"/>
      <c r="Q24" s="214">
        <f t="shared" si="100"/>
        <v>0</v>
      </c>
      <c r="R24" s="215">
        <f t="shared" si="101"/>
        <v>0</v>
      </c>
      <c r="S24" s="399"/>
      <c r="T24" s="519">
        <f t="shared" si="27"/>
        <v>0</v>
      </c>
      <c r="U24" s="400"/>
      <c r="V24" s="401"/>
      <c r="W24" s="519">
        <f t="shared" si="28"/>
        <v>0</v>
      </c>
      <c r="X24" s="400"/>
      <c r="Y24" s="401"/>
      <c r="Z24" s="519">
        <f t="shared" si="29"/>
        <v>0</v>
      </c>
      <c r="AA24" s="400"/>
      <c r="AB24" s="401"/>
      <c r="AC24" s="519">
        <f t="shared" si="30"/>
        <v>0</v>
      </c>
      <c r="AD24" s="400"/>
      <c r="AE24" s="401"/>
      <c r="AF24" s="519">
        <f t="shared" si="31"/>
        <v>0</v>
      </c>
      <c r="AG24" s="400"/>
      <c r="AH24" s="401"/>
      <c r="AI24" s="519">
        <f t="shared" si="32"/>
        <v>0</v>
      </c>
      <c r="AJ24" s="400"/>
      <c r="AK24" s="401"/>
      <c r="AL24" s="519">
        <f t="shared" si="33"/>
        <v>0</v>
      </c>
      <c r="AM24" s="400"/>
      <c r="AN24" s="401"/>
      <c r="AO24" s="519">
        <f t="shared" si="34"/>
        <v>0</v>
      </c>
      <c r="AP24" s="400"/>
      <c r="AQ24" s="401"/>
      <c r="AR24" s="519">
        <f t="shared" si="35"/>
        <v>0</v>
      </c>
      <c r="AS24" s="400"/>
      <c r="AT24" s="401"/>
      <c r="AU24" s="519">
        <f t="shared" si="36"/>
        <v>0</v>
      </c>
      <c r="AV24" s="400"/>
      <c r="AW24" s="401"/>
      <c r="AX24" s="519">
        <f t="shared" si="37"/>
        <v>0</v>
      </c>
      <c r="AY24" s="402"/>
      <c r="AZ24" s="344">
        <f t="shared" si="102"/>
        <v>0</v>
      </c>
      <c r="BA24" s="178">
        <f t="shared" si="103"/>
        <v>0</v>
      </c>
      <c r="BB24" s="216">
        <f t="shared" si="104"/>
        <v>0</v>
      </c>
      <c r="BC24" s="226"/>
      <c r="BD24" s="197"/>
      <c r="BE24" s="198"/>
      <c r="BF24" s="199"/>
      <c r="BG24" s="176" t="e">
        <f t="shared" si="105"/>
        <v>#VALUE!</v>
      </c>
      <c r="BH24" s="177">
        <f t="shared" si="106"/>
        <v>2025</v>
      </c>
      <c r="BI24" s="351" t="str">
        <f>'1_共通入力シート【記載必須】'!$G$7</f>
        <v>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v>
      </c>
      <c r="BJ24" s="349"/>
      <c r="BK24" s="357"/>
      <c r="BL24" s="347"/>
      <c r="BM24" s="357"/>
      <c r="BN24" s="348"/>
      <c r="BO24" s="358"/>
      <c r="BP24" s="348"/>
      <c r="BQ24" s="357"/>
      <c r="BR24" s="348"/>
      <c r="BS24" s="359"/>
      <c r="BT24" s="348"/>
      <c r="BU24" s="357"/>
      <c r="BV24" s="348"/>
      <c r="BW24" s="357"/>
      <c r="BX24" s="348"/>
      <c r="BY24" s="357"/>
      <c r="BZ24" s="348"/>
      <c r="CA24" s="357"/>
      <c r="CB24" s="348"/>
      <c r="CC24" s="357"/>
      <c r="CD24" s="348"/>
      <c r="CE24" s="360"/>
      <c r="CF24" s="179" t="str">
        <f>IF('1_共通入力シート【記載必須】'!H$7="","",'1_共通入力シート【記載必須】'!H$7)</f>
        <v>不妊治療の助成</v>
      </c>
      <c r="CG24" s="132" t="str">
        <f>IF('1_共通入力シート【記載必須】'!I$7="","",'1_共通入力シート【記載必須】'!I$7)</f>
        <v>件</v>
      </c>
      <c r="CH24" s="132" t="str">
        <f>IF('1_共通入力シート【記載必須】'!J$7="","",'1_共通入力シート【記載必須】'!J$7)</f>
        <v>18（Ｒ9年度）</v>
      </c>
      <c r="CI24" s="180" t="str">
        <f>IF('1_共通入力シート【記載必須】'!K$7="","",'1_共通入力シート【記載必須】'!K$7)</f>
        <v>---</v>
      </c>
      <c r="CJ24" s="179" t="str">
        <f>IF('1_共通入力シート【記載必須】'!L$7="","",'1_共通入力シート【記載必須】'!L$7)</f>
        <v>子宝祝い金</v>
      </c>
      <c r="CK24" s="132" t="str">
        <f>IF('1_共通入力シート【記載必須】'!M$7="","",'1_共通入力シート【記載必須】'!M$7)</f>
        <v>件</v>
      </c>
      <c r="CL24" s="132" t="str">
        <f>IF('1_共通入力シート【記載必須】'!N$7="","",'1_共通入力シート【記載必須】'!N$7)</f>
        <v>320
（Ｒ6～Ｒ9年度の累計）</v>
      </c>
      <c r="CM24" s="180" t="str">
        <f>IF('1_共通入力シート【記載必須】'!O$7="","",'1_共通入力シート【記載必須】'!O$7)</f>
        <v>---</v>
      </c>
      <c r="CN24" s="179" t="str">
        <f>IF('1_共通入力シート【記載必須】'!P$7="","",'1_共通入力シート【記載必須】'!P$7)</f>
        <v>子ども医療費の助成</v>
      </c>
      <c r="CO24" s="132" t="str">
        <f>IF('1_共通入力シート【記載必須】'!Q$7="","",'1_共通入力シート【記載必須】'!Q$7)</f>
        <v>件</v>
      </c>
      <c r="CP24" s="132" t="str">
        <f>IF('1_共通入力シート【記載必須】'!R$7="","",'1_共通入力シート【記載必須】'!R$7)</f>
        <v>28,000（年間）</v>
      </c>
      <c r="CQ24" s="180" t="str">
        <f>IF('1_共通入力シート【記載必須】'!S$7="","",'1_共通入力シート【記載必須】'!S$7)</f>
        <v>---</v>
      </c>
      <c r="CR24" s="179" t="str">
        <f>IF('1_共通入力シート【記載必須】'!T$7="","",'1_共通入力シート【記載必須】'!T$7)</f>
        <v>学童保育の充実</v>
      </c>
      <c r="CS24" s="132" t="str">
        <f>IF('1_共通入力シート【記載必須】'!U$7="","",'1_共通入力シート【記載必須】'!U$7)</f>
        <v>件</v>
      </c>
      <c r="CT24" s="132" t="str">
        <f>IF('1_共通入力シート【記載必須】'!V$7="","",'1_共通入力シート【記載必須】'!V$7)</f>
        <v>4（Ｒ6年度）</v>
      </c>
      <c r="CU24" s="180" t="str">
        <f>IF('1_共通入力シート【記載必須】'!W$7="","",'1_共通入力シート【記載必須】'!W$7)</f>
        <v>4（Ｒ6年度）</v>
      </c>
      <c r="CV24" s="179" t="str">
        <f>IF('1_共通入力シート【記載必須】'!X$7="","",'1_共通入力シート【記載必須】'!X$7)</f>
        <v>妊婦健康診断の無料実施（低出生体重児の出生率の減少）</v>
      </c>
      <c r="CW24" s="132" t="str">
        <f>IF('1_共通入力シート【記載必須】'!Y$7="","",'1_共通入力シート【記載必須】'!Y$7)</f>
        <v>％</v>
      </c>
      <c r="CX24" s="132" t="str">
        <f>IF('1_共通入力シート【記載必須】'!Z$7="","",'1_共通入力シート【記載必須】'!Z$7)</f>
        <v>5（Ｒ9年度）</v>
      </c>
      <c r="CY24" s="180" t="str">
        <f>IF('1_共通入力シート【記載必須】'!AA$7="","",'1_共通入力シート【記載必須】'!AA$7)</f>
        <v>---</v>
      </c>
      <c r="CZ24" s="179" t="str">
        <f>IF('1_共通入力シート【記載必須】'!AB$7="","",'1_共通入力シート【記載必須】'!AB$7)</f>
        <v>合計特殊出生率</v>
      </c>
      <c r="DA24" s="181" t="str">
        <f>IF('1_共通入力シート【記載必須】'!AC$7="","",'1_共通入力シート【記載必須】'!AC$7)</f>
        <v/>
      </c>
      <c r="DB24" s="180" t="str">
        <f>IF('1_共通入力シート【記載必須】'!AD$7="","",'1_共通入力シート【記載必須】'!AD$7)</f>
        <v>1.95
（Ｈ31～Ｒ4）</v>
      </c>
      <c r="DC24" s="179" t="str">
        <f>IF('1_共通入力シート【記載必須】'!AE$7="","",'1_共通入力シート【記載必須】'!AE$7)</f>
        <v>婚姻件数</v>
      </c>
      <c r="DD24" s="132" t="str">
        <f>IF('1_共通入力シート【記載必須】'!AF$7="","",'1_共通入力シート【記載必須】'!AF$7)</f>
        <v>件</v>
      </c>
      <c r="DE24" s="180" t="str">
        <f>IF('1_共通入力シート【記載必須】'!AG$7="","",'1_共通入力シート【記載必須】'!AG$7)</f>
        <v>32(R5年度）</v>
      </c>
      <c r="DF24" s="179" t="str">
        <f>IF('1_共通入力シート【記載必須】'!AH$7="","",'1_共通入力シート【記載必須】'!AH$7)</f>
        <v>婚姻率</v>
      </c>
      <c r="DG24" s="181" t="str">
        <f>IF('1_共通入力シート【記載必須】'!AI$7="","",'1_共通入力シート【記載必須】'!AI$7)</f>
        <v/>
      </c>
      <c r="DH24" s="180" t="str">
        <f>IF('1_共通入力シート【記載必須】'!AJ$7="","",'1_共通入力シート【記載必須】'!AJ$7)</f>
        <v>3.16(R5年度）</v>
      </c>
      <c r="DI24" s="227"/>
      <c r="DJ24" s="230"/>
      <c r="DK24" s="228"/>
      <c r="DL24" s="229"/>
      <c r="DM24" s="227"/>
      <c r="DN24" s="230"/>
      <c r="DO24" s="228"/>
      <c r="DP24" s="229"/>
      <c r="DQ24" s="227"/>
      <c r="DR24" s="230"/>
      <c r="DS24" s="228"/>
      <c r="DT24" s="229"/>
      <c r="DU24" s="227"/>
      <c r="DV24" s="230"/>
      <c r="DW24" s="228"/>
      <c r="DX24" s="229"/>
      <c r="DY24" s="227"/>
      <c r="DZ24" s="230"/>
      <c r="EA24" s="228"/>
      <c r="EB24" s="229"/>
      <c r="EC24" s="217" t="s">
        <v>327</v>
      </c>
      <c r="ED24" s="218" t="s">
        <v>38</v>
      </c>
      <c r="EE24" s="356"/>
      <c r="EF24" s="229"/>
      <c r="EG24" s="217" t="s">
        <v>328</v>
      </c>
      <c r="EH24" s="218" t="s">
        <v>38</v>
      </c>
      <c r="EI24" s="228"/>
      <c r="EJ24" s="229"/>
      <c r="EK24" s="217" t="s">
        <v>329</v>
      </c>
      <c r="EL24" s="218" t="s">
        <v>38</v>
      </c>
      <c r="EM24" s="228"/>
      <c r="EN24" s="229"/>
      <c r="EO24" s="227"/>
      <c r="EP24" s="230"/>
      <c r="EQ24" s="228"/>
      <c r="ER24" s="229"/>
      <c r="ES24" s="227"/>
      <c r="ET24" s="230"/>
      <c r="EU24" s="228"/>
      <c r="EV24" s="229"/>
      <c r="EW24" s="227"/>
      <c r="EX24" s="230"/>
      <c r="EY24" s="228"/>
      <c r="EZ24" s="229"/>
      <c r="FA24" s="227"/>
      <c r="FB24" s="230"/>
      <c r="FC24" s="228"/>
      <c r="FD24" s="229"/>
      <c r="FE24" s="227"/>
      <c r="FF24" s="230"/>
      <c r="FG24" s="228"/>
      <c r="FH24" s="229"/>
      <c r="FI24" s="527"/>
      <c r="FJ24" s="526"/>
      <c r="FK24" s="530"/>
      <c r="FL24" s="219" t="str">
        <f t="shared" si="57"/>
        <v>NG</v>
      </c>
      <c r="FM24" s="124"/>
      <c r="FN24" s="125" t="str">
        <f t="shared" si="107"/>
        <v>NG</v>
      </c>
      <c r="FO24" s="124"/>
      <c r="FP24" s="125" t="str">
        <f t="shared" si="68"/>
        <v>NG</v>
      </c>
      <c r="FQ24" s="124"/>
      <c r="FR24" s="125" t="str">
        <f t="shared" si="108"/>
        <v>NG</v>
      </c>
      <c r="FS24" s="124"/>
      <c r="FT24" s="125" t="str">
        <f t="shared" si="109"/>
        <v>NG</v>
      </c>
      <c r="FU24" s="124"/>
      <c r="FV24" s="125" t="str">
        <f t="shared" si="61"/>
        <v>NG</v>
      </c>
      <c r="FW24" s="124"/>
      <c r="FX24" s="125" t="str">
        <f t="shared" si="110"/>
        <v>NG</v>
      </c>
      <c r="FY24" s="219" t="str">
        <f t="shared" si="63"/>
        <v>OK</v>
      </c>
      <c r="FZ24" s="179" t="str">
        <f>IFERROR(VLOOKUP($L24,リンク先!$E$147:$M$157,2,FALSE)&amp;"","")</f>
        <v/>
      </c>
      <c r="GA24" s="126"/>
      <c r="GB24" s="125" t="str">
        <f t="shared" si="111"/>
        <v>OK</v>
      </c>
      <c r="GC24" s="179" t="str">
        <f>IFERROR(VLOOKUP($L24,リンク先!$E$147:$M$157,3,FALSE)&amp;"","")</f>
        <v/>
      </c>
      <c r="GD24" s="126"/>
      <c r="GE24" s="125" t="str">
        <f t="shared" si="112"/>
        <v>OK</v>
      </c>
      <c r="GF24" s="179" t="str">
        <f>IFERROR(VLOOKUP($L24,リンク先!$E$147:$M$157,4,FALSE)&amp;"","")</f>
        <v/>
      </c>
      <c r="GG24" s="126"/>
      <c r="GH24" s="125" t="str">
        <f t="shared" si="113"/>
        <v>OK</v>
      </c>
      <c r="GI24" s="431"/>
      <c r="GK24" s="138" t="str">
        <f t="shared" si="67"/>
        <v/>
      </c>
    </row>
    <row r="25" spans="2:193" ht="187.5" hidden="1" customHeight="1" thickBot="1" x14ac:dyDescent="0.2">
      <c r="B25" s="171" t="s">
        <v>218</v>
      </c>
      <c r="C25" s="172">
        <f>'1_共通入力シート【記載必須】'!$B$7</f>
        <v>435015</v>
      </c>
      <c r="D25" s="173" t="str">
        <f>'1_共通入力シート【記載必須】'!$C$7</f>
        <v>市町村</v>
      </c>
      <c r="E25" s="174" t="str">
        <f>'1_共通入力シート【記載必須】'!$D$7</f>
        <v>熊本県</v>
      </c>
      <c r="F25" s="129" t="str">
        <f>'1_共通入力シート【記載必須】'!$E$7</f>
        <v>錦町</v>
      </c>
      <c r="G25" s="128" t="str">
        <f>'1_共通入力シート【記載必須】'!$F$7</f>
        <v>熊本県錦町</v>
      </c>
      <c r="H25" s="223"/>
      <c r="I25" s="260"/>
      <c r="J25" s="262"/>
      <c r="K25" s="262"/>
      <c r="L25" s="262"/>
      <c r="M25" s="263"/>
      <c r="N25" s="264" t="b">
        <f>IF(リンク先!$G$2=GK25,リンク先!$F$2,IF(リンク先!$G$3=GK25,リンク先!$F$3,IF(リンク先!$G$4=GK25,リンク先!$F$4,IF(リンク先!$G$5=GK25,リンク先!$F$5,IF(リンク先!$G$6=GK25,リンク先!$F$6,IF(リンク先!$G$7=GK25,リンク先!$F$7,IF(リンク先!$G$8=GK25,リンク先!$F$8)))))))</f>
        <v>0</v>
      </c>
      <c r="O25" s="531">
        <f t="shared" ref="O25" si="114">AZ25</f>
        <v>0</v>
      </c>
      <c r="P25" s="265"/>
      <c r="Q25" s="532">
        <f t="shared" ref="Q25" si="115">BA25</f>
        <v>0</v>
      </c>
      <c r="R25" s="215">
        <f t="shared" ref="R25" si="116">O25-P25</f>
        <v>0</v>
      </c>
      <c r="S25" s="403"/>
      <c r="T25" s="520">
        <f t="shared" si="27"/>
        <v>0</v>
      </c>
      <c r="U25" s="404"/>
      <c r="V25" s="405"/>
      <c r="W25" s="520">
        <f t="shared" si="28"/>
        <v>0</v>
      </c>
      <c r="X25" s="404"/>
      <c r="Y25" s="405"/>
      <c r="Z25" s="520">
        <f t="shared" si="29"/>
        <v>0</v>
      </c>
      <c r="AA25" s="404"/>
      <c r="AB25" s="405"/>
      <c r="AC25" s="520">
        <f t="shared" si="30"/>
        <v>0</v>
      </c>
      <c r="AD25" s="404"/>
      <c r="AE25" s="405"/>
      <c r="AF25" s="520">
        <f t="shared" si="31"/>
        <v>0</v>
      </c>
      <c r="AG25" s="404"/>
      <c r="AH25" s="405"/>
      <c r="AI25" s="520">
        <f t="shared" si="32"/>
        <v>0</v>
      </c>
      <c r="AJ25" s="404"/>
      <c r="AK25" s="405"/>
      <c r="AL25" s="520">
        <f t="shared" si="33"/>
        <v>0</v>
      </c>
      <c r="AM25" s="404"/>
      <c r="AN25" s="405"/>
      <c r="AO25" s="520">
        <f t="shared" si="34"/>
        <v>0</v>
      </c>
      <c r="AP25" s="404"/>
      <c r="AQ25" s="405"/>
      <c r="AR25" s="520">
        <f t="shared" si="35"/>
        <v>0</v>
      </c>
      <c r="AS25" s="404"/>
      <c r="AT25" s="405"/>
      <c r="AU25" s="520">
        <f t="shared" si="36"/>
        <v>0</v>
      </c>
      <c r="AV25" s="404"/>
      <c r="AW25" s="405"/>
      <c r="AX25" s="520">
        <f t="shared" si="37"/>
        <v>0</v>
      </c>
      <c r="AY25" s="259"/>
      <c r="AZ25" s="344">
        <f t="shared" ref="AZ25" si="117">S25+V25+Y25+AB25+AE25+AH25+AK25+AN25+AQ25+AT25+AW25</f>
        <v>0</v>
      </c>
      <c r="BA25" s="178">
        <f t="shared" ref="BA25" si="118">T25+W25+Z25+AC25+AF25+AI25+AL25+AO25+AR25+AU25+AX25</f>
        <v>0</v>
      </c>
      <c r="BB25" s="216">
        <f t="shared" ref="BB25" si="119">U25+X25+AA25+AD25+AG25+AJ25+AM25+AP25+AS25+AV25+AY25</f>
        <v>0</v>
      </c>
      <c r="BC25" s="226"/>
      <c r="BD25" s="197"/>
      <c r="BE25" s="198"/>
      <c r="BF25" s="199"/>
      <c r="BG25" s="176" t="e">
        <f t="shared" ref="BG25" si="120">DATEVALUE(BF25&amp;"年12月31日")</f>
        <v>#VALUE!</v>
      </c>
      <c r="BH25" s="177">
        <f t="shared" ref="BH25" si="121">2025-BF25</f>
        <v>2025</v>
      </c>
      <c r="BI25" s="351" t="str">
        <f>'1_共通入力シート【記載必須】'!$G$7</f>
        <v>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v>
      </c>
      <c r="BJ25" s="349" t="s">
        <v>272</v>
      </c>
      <c r="BK25" s="357"/>
      <c r="BL25" s="347"/>
      <c r="BM25" s="357"/>
      <c r="BN25" s="348"/>
      <c r="BO25" s="358"/>
      <c r="BP25" s="348"/>
      <c r="BQ25" s="357"/>
      <c r="BR25" s="348"/>
      <c r="BS25" s="359"/>
      <c r="BT25" s="348"/>
      <c r="BU25" s="357"/>
      <c r="BV25" s="348"/>
      <c r="BW25" s="357"/>
      <c r="BX25" s="348"/>
      <c r="BY25" s="357"/>
      <c r="BZ25" s="348"/>
      <c r="CA25" s="357"/>
      <c r="CB25" s="348"/>
      <c r="CC25" s="357"/>
      <c r="CD25" s="348"/>
      <c r="CE25" s="360"/>
      <c r="CF25" s="179" t="str">
        <f>IF('1_共通入力シート【記載必須】'!H$7="","",'1_共通入力シート【記載必須】'!H$7)</f>
        <v>不妊治療の助成</v>
      </c>
      <c r="CG25" s="132" t="str">
        <f>IF('1_共通入力シート【記載必須】'!I$7="","",'1_共通入力シート【記載必須】'!I$7)</f>
        <v>件</v>
      </c>
      <c r="CH25" s="132" t="str">
        <f>IF('1_共通入力シート【記載必須】'!J$7="","",'1_共通入力シート【記載必須】'!J$7)</f>
        <v>18（Ｒ9年度）</v>
      </c>
      <c r="CI25" s="180" t="str">
        <f>IF('1_共通入力シート【記載必須】'!K$7="","",'1_共通入力シート【記載必須】'!K$7)</f>
        <v>---</v>
      </c>
      <c r="CJ25" s="179" t="str">
        <f>IF('1_共通入力シート【記載必須】'!L$7="","",'1_共通入力シート【記載必須】'!L$7)</f>
        <v>子宝祝い金</v>
      </c>
      <c r="CK25" s="132" t="str">
        <f>IF('1_共通入力シート【記載必須】'!M$7="","",'1_共通入力シート【記載必須】'!M$7)</f>
        <v>件</v>
      </c>
      <c r="CL25" s="132" t="str">
        <f>IF('1_共通入力シート【記載必須】'!N$7="","",'1_共通入力シート【記載必須】'!N$7)</f>
        <v>320
（Ｒ6～Ｒ9年度の累計）</v>
      </c>
      <c r="CM25" s="180" t="str">
        <f>IF('1_共通入力シート【記載必須】'!O$7="","",'1_共通入力シート【記載必須】'!O$7)</f>
        <v>---</v>
      </c>
      <c r="CN25" s="179" t="str">
        <f>IF('1_共通入力シート【記載必須】'!P$7="","",'1_共通入力シート【記載必須】'!P$7)</f>
        <v>子ども医療費の助成</v>
      </c>
      <c r="CO25" s="132" t="str">
        <f>IF('1_共通入力シート【記載必須】'!Q$7="","",'1_共通入力シート【記載必須】'!Q$7)</f>
        <v>件</v>
      </c>
      <c r="CP25" s="132" t="str">
        <f>IF('1_共通入力シート【記載必須】'!R$7="","",'1_共通入力シート【記載必須】'!R$7)</f>
        <v>28,000（年間）</v>
      </c>
      <c r="CQ25" s="180" t="str">
        <f>IF('1_共通入力シート【記載必須】'!S$7="","",'1_共通入力シート【記載必須】'!S$7)</f>
        <v>---</v>
      </c>
      <c r="CR25" s="179" t="str">
        <f>IF('1_共通入力シート【記載必須】'!T$7="","",'1_共通入力シート【記載必須】'!T$7)</f>
        <v>学童保育の充実</v>
      </c>
      <c r="CS25" s="132" t="str">
        <f>IF('1_共通入力シート【記載必須】'!U$7="","",'1_共通入力シート【記載必須】'!U$7)</f>
        <v>件</v>
      </c>
      <c r="CT25" s="132" t="str">
        <f>IF('1_共通入力シート【記載必須】'!V$7="","",'1_共通入力シート【記載必須】'!V$7)</f>
        <v>4（Ｒ6年度）</v>
      </c>
      <c r="CU25" s="180" t="str">
        <f>IF('1_共通入力シート【記載必須】'!W$7="","",'1_共通入力シート【記載必須】'!W$7)</f>
        <v>4（Ｒ6年度）</v>
      </c>
      <c r="CV25" s="179" t="str">
        <f>IF('1_共通入力シート【記載必須】'!X$7="","",'1_共通入力シート【記載必須】'!X$7)</f>
        <v>妊婦健康診断の無料実施（低出生体重児の出生率の減少）</v>
      </c>
      <c r="CW25" s="132" t="str">
        <f>IF('1_共通入力シート【記載必須】'!Y$7="","",'1_共通入力シート【記載必須】'!Y$7)</f>
        <v>％</v>
      </c>
      <c r="CX25" s="132" t="str">
        <f>IF('1_共通入力シート【記載必須】'!Z$7="","",'1_共通入力シート【記載必須】'!Z$7)</f>
        <v>5（Ｒ9年度）</v>
      </c>
      <c r="CY25" s="180" t="str">
        <f>IF('1_共通入力シート【記載必須】'!AA$7="","",'1_共通入力シート【記載必須】'!AA$7)</f>
        <v>---</v>
      </c>
      <c r="CZ25" s="179" t="str">
        <f>IF('1_共通入力シート【記載必須】'!AB$7="","",'1_共通入力シート【記載必須】'!AB$7)</f>
        <v>合計特殊出生率</v>
      </c>
      <c r="DA25" s="181" t="str">
        <f>IF('1_共通入力シート【記載必須】'!AC$7="","",'1_共通入力シート【記載必須】'!AC$7)</f>
        <v/>
      </c>
      <c r="DB25" s="180" t="str">
        <f>IF('1_共通入力シート【記載必須】'!AD$7="","",'1_共通入力シート【記載必須】'!AD$7)</f>
        <v>1.95
（Ｈ31～Ｒ4）</v>
      </c>
      <c r="DC25" s="179" t="str">
        <f>IF('1_共通入力シート【記載必須】'!AE$7="","",'1_共通入力シート【記載必須】'!AE$7)</f>
        <v>婚姻件数</v>
      </c>
      <c r="DD25" s="132" t="str">
        <f>IF('1_共通入力シート【記載必須】'!AF$7="","",'1_共通入力シート【記載必須】'!AF$7)</f>
        <v>件</v>
      </c>
      <c r="DE25" s="180" t="str">
        <f>IF('1_共通入力シート【記載必須】'!AG$7="","",'1_共通入力シート【記載必須】'!AG$7)</f>
        <v>32(R5年度）</v>
      </c>
      <c r="DF25" s="179" t="str">
        <f>IF('1_共通入力シート【記載必須】'!AH$7="","",'1_共通入力シート【記載必須】'!AH$7)</f>
        <v>婚姻率</v>
      </c>
      <c r="DG25" s="181" t="str">
        <f>IF('1_共通入力シート【記載必須】'!AI$7="","",'1_共通入力シート【記載必須】'!AI$7)</f>
        <v/>
      </c>
      <c r="DH25" s="180" t="str">
        <f>IF('1_共通入力シート【記載必須】'!AJ$7="","",'1_共通入力シート【記載必須】'!AJ$7)</f>
        <v>3.16(R5年度）</v>
      </c>
      <c r="DI25" s="227"/>
      <c r="DJ25" s="230"/>
      <c r="DK25" s="228"/>
      <c r="DL25" s="229"/>
      <c r="DM25" s="227"/>
      <c r="DN25" s="230"/>
      <c r="DO25" s="228"/>
      <c r="DP25" s="229"/>
      <c r="DQ25" s="227"/>
      <c r="DR25" s="230"/>
      <c r="DS25" s="228"/>
      <c r="DT25" s="229"/>
      <c r="DU25" s="227"/>
      <c r="DV25" s="230"/>
      <c r="DW25" s="228"/>
      <c r="DX25" s="229"/>
      <c r="DY25" s="227"/>
      <c r="DZ25" s="230"/>
      <c r="EA25" s="228"/>
      <c r="EB25" s="229"/>
      <c r="EC25" s="217" t="s">
        <v>327</v>
      </c>
      <c r="ED25" s="218" t="s">
        <v>38</v>
      </c>
      <c r="EE25" s="356"/>
      <c r="EF25" s="229"/>
      <c r="EG25" s="217" t="s">
        <v>328</v>
      </c>
      <c r="EH25" s="218" t="s">
        <v>38</v>
      </c>
      <c r="EI25" s="228"/>
      <c r="EJ25" s="229"/>
      <c r="EK25" s="217" t="s">
        <v>329</v>
      </c>
      <c r="EL25" s="218" t="s">
        <v>38</v>
      </c>
      <c r="EM25" s="228"/>
      <c r="EN25" s="229"/>
      <c r="EO25" s="227"/>
      <c r="EP25" s="230"/>
      <c r="EQ25" s="228"/>
      <c r="ER25" s="229"/>
      <c r="ES25" s="227"/>
      <c r="ET25" s="230"/>
      <c r="EU25" s="228"/>
      <c r="EV25" s="229"/>
      <c r="EW25" s="227"/>
      <c r="EX25" s="230"/>
      <c r="EY25" s="228"/>
      <c r="EZ25" s="229"/>
      <c r="FA25" s="227"/>
      <c r="FB25" s="230"/>
      <c r="FC25" s="228"/>
      <c r="FD25" s="229"/>
      <c r="FE25" s="227"/>
      <c r="FF25" s="230"/>
      <c r="FG25" s="228"/>
      <c r="FH25" s="229"/>
      <c r="FI25" s="525"/>
      <c r="FJ25" s="526"/>
      <c r="FK25" s="530"/>
      <c r="FL25" s="219" t="str">
        <f t="shared" si="57"/>
        <v>NG</v>
      </c>
      <c r="FM25" s="124"/>
      <c r="FN25" s="125" t="str">
        <f t="shared" ref="FN25" si="122">IF(FM25="含まれていない","OK","NG")</f>
        <v>NG</v>
      </c>
      <c r="FO25" s="124"/>
      <c r="FP25" s="125" t="str">
        <f t="shared" si="68"/>
        <v>NG</v>
      </c>
      <c r="FQ25" s="124"/>
      <c r="FR25" s="125" t="str">
        <f t="shared" ref="FR25" si="123">IF(FQ25="含まれていない","OK","NG")</f>
        <v>NG</v>
      </c>
      <c r="FS25" s="124"/>
      <c r="FT25" s="125" t="str">
        <f t="shared" ref="FT25" si="124">IF(FS25="含まれていない","OK","NG")</f>
        <v>NG</v>
      </c>
      <c r="FU25" s="124"/>
      <c r="FV25" s="125" t="str">
        <f t="shared" si="61"/>
        <v>NG</v>
      </c>
      <c r="FW25" s="124"/>
      <c r="FX25" s="125" t="str">
        <f t="shared" ref="FX25" si="125">IF(FW25="含まれていない","OK","NG")</f>
        <v>NG</v>
      </c>
      <c r="FY25" s="219" t="str">
        <f t="shared" si="63"/>
        <v>OK</v>
      </c>
      <c r="FZ25" s="179" t="str">
        <f>IFERROR(VLOOKUP($L25,リンク先!$E$147:$M$157,2,FALSE)&amp;"","")</f>
        <v/>
      </c>
      <c r="GA25" s="126"/>
      <c r="GB25" s="125" t="str">
        <f t="shared" ref="GB25" si="126">IF(OR(GA25="○",FZ25=""),"OK","NG")</f>
        <v>OK</v>
      </c>
      <c r="GC25" s="179" t="str">
        <f>IFERROR(VLOOKUP($L25,リンク先!$E$147:$M$157,3,FALSE)&amp;"","")</f>
        <v/>
      </c>
      <c r="GD25" s="126"/>
      <c r="GE25" s="125" t="str">
        <f t="shared" ref="GE25" si="127">IF(OR(GD25="○",GC25=""),"OK","NG")</f>
        <v>OK</v>
      </c>
      <c r="GF25" s="179" t="str">
        <f>IFERROR(VLOOKUP($L25,リンク先!$E$147:$M$157,4,FALSE)&amp;"","")</f>
        <v/>
      </c>
      <c r="GG25" s="126"/>
      <c r="GH25" s="125" t="str">
        <f t="shared" ref="GH25" si="128">IF(OR(GG25="○",GF25=""),"OK","NG")</f>
        <v>OK</v>
      </c>
      <c r="GI25" s="431"/>
      <c r="GK25" s="138" t="str">
        <f t="shared" si="67"/>
        <v/>
      </c>
    </row>
    <row r="26" spans="2:193" ht="408.75" customHeight="1" thickTop="1" x14ac:dyDescent="0.15">
      <c r="B26" s="406" t="s">
        <v>335</v>
      </c>
      <c r="C26" s="183"/>
      <c r="D26" s="151"/>
      <c r="E26" s="379"/>
      <c r="F26" s="379"/>
      <c r="G26" s="380"/>
      <c r="H26" s="249" t="s">
        <v>337</v>
      </c>
      <c r="I26" s="533" t="s">
        <v>456</v>
      </c>
      <c r="J26" s="416"/>
      <c r="K26" s="416"/>
      <c r="L26" s="417"/>
      <c r="M26" s="418" t="s">
        <v>338</v>
      </c>
      <c r="N26" s="416"/>
      <c r="O26" s="416"/>
      <c r="P26" s="416"/>
      <c r="Q26" s="419" t="s">
        <v>348</v>
      </c>
      <c r="R26" s="184"/>
      <c r="S26" s="420"/>
      <c r="T26" s="420"/>
      <c r="U26" s="420"/>
      <c r="V26" s="420"/>
      <c r="W26" s="420"/>
      <c r="X26" s="420"/>
      <c r="Y26" s="420"/>
      <c r="Z26" s="420"/>
      <c r="AA26" s="420"/>
      <c r="AB26" s="420"/>
      <c r="AC26" s="420"/>
      <c r="AD26" s="420"/>
      <c r="AE26" s="420"/>
      <c r="AF26" s="420"/>
      <c r="AG26" s="420"/>
      <c r="AH26" s="420"/>
      <c r="AI26" s="420"/>
      <c r="AJ26" s="420"/>
      <c r="AK26" s="420"/>
      <c r="AL26" s="420"/>
      <c r="AM26" s="420"/>
      <c r="AN26" s="420"/>
      <c r="AO26" s="420"/>
      <c r="AP26" s="420"/>
      <c r="AQ26" s="420"/>
      <c r="AR26" s="420"/>
      <c r="AS26" s="420"/>
      <c r="AT26" s="420"/>
      <c r="AU26" s="420"/>
      <c r="AV26" s="420"/>
      <c r="AW26" s="420"/>
      <c r="AX26" s="420"/>
      <c r="AY26" s="420"/>
      <c r="AZ26" s="152"/>
      <c r="BA26" s="152"/>
      <c r="BB26" s="152"/>
      <c r="BC26" s="516" t="s">
        <v>497</v>
      </c>
      <c r="BD26" s="517"/>
      <c r="BE26" s="371"/>
      <c r="BF26" s="370"/>
      <c r="BG26" s="369"/>
      <c r="BH26" s="370"/>
      <c r="BI26" s="414" t="str">
        <f>'1_共通入力シート【記載必須】'!$G$8</f>
        <v>（記載例）
　過年度に引き続き、婚姻件数や婚姻率の低下に歯止めをかけるべく、出会いの場の創出を重点的に行うほか、主に若い世代に対してライフプランセミナーを重点的に行う。その際、EBPMを意識した事業を推進するため、実施後に事業対象者に丁寧にアンケート調査等を行い、次年度以降により効果的な取組を行えるように留意する。
　また、結婚新生活支援事業を実施し、経済的不安から結婚に踏み切れない層に対して補助を行う。
（留意点）
・地域の実情及び課題を踏まえ、自治体が展開する少子化対策の全体像を記載</v>
      </c>
      <c r="BJ26" s="250" t="s">
        <v>424</v>
      </c>
      <c r="BK26" s="355" t="s">
        <v>421</v>
      </c>
      <c r="BL26" s="248" t="s">
        <v>341</v>
      </c>
      <c r="BM26" s="355" t="s">
        <v>422</v>
      </c>
      <c r="BN26" s="248" t="s">
        <v>342</v>
      </c>
      <c r="BO26" s="355" t="s">
        <v>423</v>
      </c>
      <c r="BP26" s="248" t="s">
        <v>343</v>
      </c>
      <c r="BQ26" s="244"/>
      <c r="BR26" s="221"/>
      <c r="BS26" s="245"/>
      <c r="BT26" s="245"/>
      <c r="BU26" s="152"/>
      <c r="BV26" s="152"/>
      <c r="BW26" s="152"/>
      <c r="BX26" s="152"/>
      <c r="BY26" s="152"/>
      <c r="BZ26" s="152"/>
      <c r="CA26" s="152"/>
      <c r="CB26" s="152"/>
      <c r="CC26" s="152"/>
      <c r="CD26" s="152"/>
      <c r="CE26" s="248" t="s">
        <v>340</v>
      </c>
      <c r="CF26" s="364" t="str">
        <f>'1_共通入力シート【記載必須】'!$H$8</f>
        <v>（記載例）
公的結婚支援による成婚者数</v>
      </c>
      <c r="CG26" s="365" t="str">
        <f>'1_共通入力シート【記載必須】'!$I$8</f>
        <v>件</v>
      </c>
      <c r="CH26" s="366" t="str">
        <f>'1_共通入力シート【記載必須】'!$J$8</f>
        <v>300（R10年度）</v>
      </c>
      <c r="CI26" s="366" t="str">
        <f>'1_共通入力シート【記載必須】'!$K$8</f>
        <v>100（R5年度）
or
数値がない場合は「---」</v>
      </c>
      <c r="CJ26" s="385"/>
      <c r="CK26" s="386"/>
      <c r="CL26" s="386"/>
      <c r="CM26" s="386"/>
      <c r="CN26" s="386"/>
      <c r="CO26" s="386"/>
      <c r="CP26" s="386"/>
      <c r="CQ26" s="386"/>
      <c r="CR26" s="386"/>
      <c r="CS26" s="386"/>
      <c r="CT26" s="386"/>
      <c r="CU26" s="386"/>
      <c r="CV26" s="386"/>
      <c r="CW26" s="386"/>
      <c r="CX26" s="149"/>
      <c r="CY26" s="386"/>
      <c r="CZ26" s="367"/>
      <c r="DA26" s="367"/>
      <c r="DB26" s="368" t="str">
        <f>'1_共通入力シート【記載必須】'!$AD$8</f>
        <v>1.5（R5年）
or
数値がない場合は「---」</v>
      </c>
      <c r="DC26" s="367"/>
      <c r="DD26" s="367"/>
      <c r="DE26" s="415"/>
      <c r="DF26" s="388"/>
      <c r="DG26" s="388"/>
      <c r="DH26" s="415"/>
      <c r="DI26" s="149"/>
      <c r="DJ26" s="149"/>
      <c r="DK26" s="362" t="s">
        <v>226</v>
      </c>
      <c r="DL26" s="522" t="s">
        <v>504</v>
      </c>
      <c r="DM26" s="367"/>
      <c r="DN26" s="367"/>
      <c r="DO26" s="382"/>
      <c r="DP26" s="382"/>
      <c r="DQ26" s="388"/>
      <c r="DR26" s="388"/>
      <c r="DS26" s="382"/>
      <c r="DT26" s="382"/>
      <c r="DU26" s="388"/>
      <c r="DV26" s="388"/>
      <c r="DW26" s="382"/>
      <c r="DX26" s="382"/>
      <c r="DY26" s="388"/>
      <c r="DZ26" s="388"/>
      <c r="EA26" s="382"/>
      <c r="EB26" s="382"/>
      <c r="EC26" s="367"/>
      <c r="ED26" s="367"/>
      <c r="EE26" s="362" t="s">
        <v>226</v>
      </c>
      <c r="EF26" s="522" t="s">
        <v>504</v>
      </c>
      <c r="EG26" s="367"/>
      <c r="EH26" s="367"/>
      <c r="EI26" s="382"/>
      <c r="EJ26" s="382"/>
      <c r="EK26" s="388"/>
      <c r="EL26" s="388"/>
      <c r="EM26" s="382"/>
      <c r="EN26" s="382"/>
      <c r="EO26" s="388"/>
      <c r="EP26" s="388"/>
      <c r="EQ26" s="382"/>
      <c r="ER26" s="382"/>
      <c r="ES26" s="388"/>
      <c r="ET26" s="388"/>
      <c r="EU26" s="382"/>
      <c r="EV26" s="382"/>
      <c r="EW26" s="388"/>
      <c r="EX26" s="388"/>
      <c r="EY26" s="382"/>
      <c r="EZ26" s="382"/>
      <c r="FA26" s="388"/>
      <c r="FB26" s="388"/>
      <c r="FC26" s="382"/>
      <c r="FD26" s="382"/>
      <c r="FE26" s="388"/>
      <c r="FF26" s="388"/>
      <c r="FG26" s="382"/>
      <c r="FH26" s="383"/>
      <c r="FI26" s="516" t="s">
        <v>508</v>
      </c>
      <c r="FJ26" s="516" t="s">
        <v>511</v>
      </c>
      <c r="FK26" s="383"/>
      <c r="FL26" s="149"/>
      <c r="FM26" s="149"/>
      <c r="FN26" s="149"/>
      <c r="FO26" s="220"/>
      <c r="FP26" s="149"/>
      <c r="FQ26" s="220"/>
      <c r="FR26" s="149"/>
      <c r="FS26" s="149"/>
      <c r="FT26" s="149"/>
      <c r="FU26" s="523" t="s">
        <v>507</v>
      </c>
      <c r="FV26" s="149"/>
      <c r="FW26" s="220"/>
      <c r="FX26" s="149"/>
      <c r="FY26" s="149"/>
      <c r="FZ26" s="149"/>
      <c r="GA26" s="149"/>
      <c r="GB26" s="149"/>
      <c r="GC26" s="220"/>
      <c r="GD26" s="149"/>
      <c r="GE26" s="149"/>
      <c r="GF26" s="149"/>
      <c r="GG26" s="149"/>
      <c r="GH26" s="149"/>
      <c r="GI26" s="149"/>
    </row>
    <row r="27" spans="2:193" ht="21" x14ac:dyDescent="0.15">
      <c r="B27" s="150"/>
      <c r="C27" s="150"/>
      <c r="D27" s="150"/>
      <c r="E27" s="151"/>
      <c r="F27" s="151"/>
      <c r="G27" s="151"/>
      <c r="H27" s="151"/>
      <c r="I27" s="184"/>
      <c r="J27" s="184"/>
      <c r="K27" s="184"/>
      <c r="L27" s="184"/>
      <c r="M27" s="184"/>
      <c r="N27" s="184"/>
      <c r="O27" s="184"/>
      <c r="P27" s="184"/>
      <c r="Q27" s="184"/>
      <c r="R27" s="184"/>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c r="AW27" s="152"/>
      <c r="AX27" s="152"/>
      <c r="AY27" s="152"/>
      <c r="AZ27" s="152"/>
      <c r="BA27" s="152"/>
      <c r="BB27" s="152"/>
      <c r="BC27" s="184"/>
      <c r="BD27" s="187"/>
      <c r="BE27" s="184"/>
      <c r="BF27" s="184"/>
      <c r="BG27" s="184"/>
      <c r="BH27" s="187"/>
      <c r="BI27" s="152"/>
      <c r="BJ27" s="152"/>
      <c r="BK27" s="149"/>
      <c r="BL27" s="221"/>
      <c r="BM27" s="149"/>
      <c r="BN27" s="149"/>
      <c r="BO27" s="149"/>
      <c r="BP27" s="149"/>
      <c r="BQ27" s="149"/>
      <c r="BR27" s="149"/>
      <c r="BS27" s="149"/>
      <c r="BT27" s="149"/>
      <c r="BU27" s="149"/>
      <c r="BV27" s="149"/>
      <c r="BW27" s="149"/>
      <c r="BX27" s="149"/>
      <c r="BY27" s="149"/>
      <c r="BZ27" s="149"/>
      <c r="CA27" s="149"/>
      <c r="CB27" s="149"/>
      <c r="CC27" s="149"/>
      <c r="CD27" s="149"/>
      <c r="CE27" s="152"/>
      <c r="CF27" s="149"/>
      <c r="CG27" s="149"/>
      <c r="CH27" s="149"/>
      <c r="CI27" s="149"/>
      <c r="CJ27" s="149"/>
      <c r="CK27" s="149"/>
      <c r="CL27" s="149"/>
      <c r="CM27" s="149"/>
      <c r="CN27" s="149"/>
      <c r="CO27" s="149"/>
      <c r="CP27" s="149"/>
      <c r="CQ27" s="149"/>
      <c r="CR27" s="149"/>
      <c r="CS27" s="149"/>
      <c r="CT27" s="149"/>
      <c r="CU27" s="149"/>
      <c r="CV27" s="149"/>
      <c r="CW27" s="149"/>
      <c r="CY27" s="149"/>
      <c r="CZ27" s="149"/>
      <c r="DA27" s="149"/>
      <c r="DB27" s="149"/>
      <c r="DC27" s="149"/>
      <c r="DD27" s="149"/>
      <c r="DE27" s="149"/>
      <c r="DF27" s="149"/>
      <c r="DG27" s="149"/>
      <c r="DH27" s="149"/>
      <c r="DI27" s="149"/>
      <c r="DJ27" s="149"/>
      <c r="DK27" s="149"/>
      <c r="DL27" s="192"/>
      <c r="DM27" s="149"/>
      <c r="DN27" s="149"/>
      <c r="DO27" s="149"/>
      <c r="DP27" s="192"/>
      <c r="DQ27" s="149"/>
      <c r="DR27" s="149"/>
      <c r="DS27" s="149"/>
      <c r="DT27" s="192"/>
      <c r="DU27" s="149"/>
      <c r="DV27" s="149"/>
      <c r="DW27" s="149"/>
      <c r="DX27" s="192"/>
      <c r="DY27" s="149"/>
      <c r="DZ27" s="149"/>
      <c r="EA27" s="149"/>
      <c r="EB27" s="192"/>
      <c r="EC27" s="149"/>
      <c r="ED27" s="149"/>
      <c r="EE27" s="149"/>
      <c r="EF27" s="192"/>
      <c r="EG27" s="149"/>
      <c r="EH27" s="149"/>
      <c r="EI27" s="149"/>
      <c r="EJ27" s="192"/>
      <c r="EK27" s="149"/>
      <c r="EL27" s="149"/>
      <c r="EM27" s="149"/>
      <c r="EN27" s="192"/>
      <c r="EO27" s="149"/>
      <c r="EP27" s="149"/>
      <c r="EQ27" s="149"/>
      <c r="ER27" s="192"/>
      <c r="ES27" s="149"/>
      <c r="ET27" s="149"/>
      <c r="EU27" s="149"/>
      <c r="EV27" s="192"/>
      <c r="EW27" s="149"/>
      <c r="EX27" s="149"/>
      <c r="EY27" s="149"/>
      <c r="EZ27" s="192"/>
      <c r="FA27" s="149"/>
      <c r="FB27" s="149"/>
      <c r="FC27" s="149"/>
      <c r="FD27" s="192"/>
      <c r="FE27" s="149"/>
      <c r="FF27" s="149"/>
      <c r="FG27" s="149"/>
      <c r="FH27" s="192"/>
      <c r="FI27" s="149"/>
      <c r="FJ27" s="149"/>
      <c r="FK27" s="192"/>
      <c r="FL27" s="149"/>
      <c r="FM27" s="149"/>
      <c r="FN27" s="149"/>
      <c r="FO27" s="149"/>
      <c r="FP27" s="149"/>
      <c r="FQ27" s="192"/>
      <c r="FR27" s="149"/>
      <c r="FS27" s="149"/>
      <c r="FT27" s="149"/>
      <c r="FU27" s="149"/>
      <c r="FV27" s="149"/>
      <c r="FW27" s="192"/>
      <c r="FX27" s="149"/>
      <c r="FY27" s="149"/>
      <c r="FZ27" s="149"/>
      <c r="GA27" s="149"/>
      <c r="GB27" s="149"/>
      <c r="GC27" s="149"/>
      <c r="GD27" s="149"/>
      <c r="GE27" s="149"/>
      <c r="GF27" s="149"/>
      <c r="GG27" s="149"/>
      <c r="GH27" s="149"/>
      <c r="GI27" s="149"/>
    </row>
    <row r="28" spans="2:193" s="153" customFormat="1" ht="25.5" x14ac:dyDescent="0.15">
      <c r="B28" s="557"/>
      <c r="C28" s="557"/>
      <c r="D28" s="557"/>
      <c r="E28" s="557"/>
      <c r="F28" s="557"/>
      <c r="G28" s="557"/>
      <c r="H28" s="623"/>
      <c r="I28" s="184"/>
      <c r="J28" s="184"/>
      <c r="K28" s="184"/>
      <c r="L28" s="184"/>
      <c r="M28" s="184"/>
      <c r="N28" s="184"/>
      <c r="O28" s="184"/>
      <c r="P28" s="184"/>
      <c r="Q28" s="184"/>
      <c r="R28" s="184"/>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2"/>
      <c r="AS28" s="152"/>
      <c r="AT28" s="152"/>
      <c r="AU28" s="152"/>
      <c r="AV28" s="152"/>
      <c r="AW28" s="152"/>
      <c r="AX28" s="152"/>
      <c r="AY28" s="152"/>
      <c r="AZ28" s="152"/>
      <c r="BA28" s="152"/>
      <c r="BB28" s="152"/>
      <c r="BC28" s="184"/>
      <c r="BD28" s="187"/>
      <c r="BE28" s="184"/>
      <c r="BF28" s="184"/>
      <c r="BG28" s="184"/>
      <c r="BH28" s="187"/>
      <c r="BI28" s="152"/>
      <c r="BJ28" s="222"/>
      <c r="BK28" s="149"/>
      <c r="BL28" s="149"/>
      <c r="BM28" s="149"/>
      <c r="BN28" s="149"/>
      <c r="BO28" s="149"/>
      <c r="BP28" s="149"/>
      <c r="BQ28" s="149"/>
      <c r="BR28" s="149"/>
      <c r="BS28" s="149"/>
      <c r="BT28" s="149"/>
      <c r="BU28" s="149"/>
      <c r="BV28" s="149"/>
      <c r="BW28" s="149"/>
      <c r="BX28" s="149"/>
      <c r="BY28" s="149"/>
      <c r="BZ28" s="149"/>
      <c r="CA28" s="149"/>
      <c r="CB28" s="149"/>
      <c r="CC28" s="149"/>
      <c r="CD28" s="149"/>
      <c r="CE28" s="152"/>
      <c r="CF28" s="149"/>
      <c r="CG28" s="149"/>
      <c r="CH28" s="149"/>
      <c r="CI28" s="149"/>
      <c r="CJ28" s="149"/>
      <c r="CK28" s="149"/>
      <c r="CL28" s="149"/>
      <c r="CM28" s="149"/>
      <c r="CN28" s="149"/>
      <c r="CO28" s="149"/>
      <c r="CP28" s="149"/>
      <c r="CQ28" s="149"/>
      <c r="CR28" s="149"/>
      <c r="CS28" s="149"/>
      <c r="CT28" s="149"/>
      <c r="CU28" s="149"/>
      <c r="CV28" s="149"/>
      <c r="CW28" s="149"/>
      <c r="CX28" s="149"/>
      <c r="CY28" s="149"/>
      <c r="CZ28" s="149"/>
      <c r="DA28" s="149"/>
      <c r="DB28" s="149"/>
      <c r="DC28" s="149"/>
      <c r="DD28" s="149"/>
      <c r="DE28" s="149"/>
      <c r="DF28" s="149"/>
      <c r="DG28" s="149"/>
      <c r="DH28" s="149"/>
      <c r="DI28" s="149"/>
      <c r="DJ28" s="149"/>
      <c r="DK28" s="149"/>
      <c r="DL28" s="149"/>
      <c r="DM28" s="149"/>
      <c r="DN28" s="149"/>
      <c r="DO28" s="149"/>
      <c r="DP28" s="149"/>
      <c r="DQ28" s="149"/>
      <c r="DR28" s="149"/>
      <c r="DS28" s="149"/>
      <c r="DT28" s="149"/>
      <c r="DU28" s="149"/>
      <c r="DV28" s="149"/>
      <c r="DW28" s="149"/>
      <c r="DX28" s="149"/>
      <c r="DY28" s="149"/>
      <c r="DZ28" s="149"/>
      <c r="EA28" s="149"/>
      <c r="EB28" s="149"/>
      <c r="EC28" s="149"/>
      <c r="ED28" s="149"/>
      <c r="EE28" s="149"/>
      <c r="EF28" s="149"/>
      <c r="EG28" s="149"/>
      <c r="EH28" s="149"/>
      <c r="EI28" s="149"/>
      <c r="EJ28" s="149"/>
      <c r="EK28" s="149"/>
      <c r="EL28" s="149"/>
      <c r="EM28" s="149"/>
      <c r="EN28" s="149"/>
      <c r="EO28" s="149"/>
      <c r="EP28" s="149"/>
      <c r="EQ28" s="149"/>
      <c r="ER28" s="149"/>
      <c r="ES28" s="149"/>
      <c r="ET28" s="149"/>
      <c r="EU28" s="149"/>
      <c r="EV28" s="149"/>
      <c r="EW28" s="149"/>
      <c r="EX28" s="149"/>
      <c r="EY28" s="149"/>
      <c r="EZ28" s="149"/>
      <c r="FA28" s="149"/>
      <c r="FB28" s="149"/>
      <c r="FC28" s="149"/>
      <c r="FD28" s="149"/>
      <c r="FE28" s="149"/>
      <c r="FF28" s="149"/>
      <c r="FG28" s="149"/>
      <c r="FH28" s="149"/>
      <c r="FI28" s="149"/>
      <c r="FJ28" s="149"/>
      <c r="FK28" s="149"/>
      <c r="FL28" s="149"/>
      <c r="FM28" s="149"/>
      <c r="FN28" s="149"/>
      <c r="FO28" s="149"/>
      <c r="FP28" s="149"/>
      <c r="FQ28" s="149"/>
      <c r="FR28" s="149"/>
      <c r="FS28" s="149"/>
      <c r="FT28" s="149"/>
      <c r="FU28" s="149"/>
      <c r="FV28" s="149"/>
      <c r="FW28" s="149"/>
      <c r="FX28" s="149"/>
      <c r="FY28" s="149"/>
      <c r="FZ28" s="149"/>
      <c r="GA28" s="149"/>
      <c r="GB28" s="149"/>
      <c r="GC28" s="149"/>
      <c r="GD28" s="149"/>
      <c r="GE28" s="149"/>
      <c r="GF28" s="149"/>
      <c r="GG28" s="149"/>
      <c r="GH28" s="149"/>
      <c r="GI28" s="149"/>
    </row>
    <row r="29" spans="2:193" s="153" customFormat="1" x14ac:dyDescent="0.15">
      <c r="B29" s="154"/>
      <c r="C29" s="154"/>
      <c r="D29" s="154"/>
      <c r="E29" s="155"/>
      <c r="F29" s="155"/>
      <c r="G29" s="155"/>
      <c r="H29" s="155"/>
      <c r="I29" s="154"/>
      <c r="J29" s="154"/>
      <c r="K29" s="154"/>
      <c r="L29" s="154"/>
      <c r="M29" s="154"/>
      <c r="N29" s="154"/>
      <c r="O29" s="154"/>
      <c r="P29" s="154"/>
      <c r="Q29" s="154"/>
      <c r="R29" s="154"/>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4"/>
      <c r="BD29" s="154"/>
      <c r="BE29" s="154"/>
      <c r="BF29" s="154"/>
      <c r="BG29" s="154"/>
      <c r="BH29" s="154"/>
      <c r="BI29" s="156"/>
      <c r="BJ29" s="156"/>
      <c r="BK29" s="157"/>
      <c r="BL29" s="157"/>
      <c r="BM29" s="157"/>
      <c r="BN29" s="157"/>
      <c r="BO29" s="157"/>
      <c r="BP29" s="157"/>
      <c r="BQ29" s="157"/>
      <c r="BR29" s="157"/>
      <c r="BS29" s="157"/>
      <c r="BT29" s="157"/>
      <c r="BU29" s="157"/>
      <c r="BV29" s="157"/>
      <c r="BW29" s="157"/>
      <c r="BX29" s="157"/>
      <c r="BY29" s="157"/>
      <c r="BZ29" s="157"/>
      <c r="CA29" s="157"/>
      <c r="CB29" s="157"/>
      <c r="CC29" s="157"/>
      <c r="CD29" s="157"/>
      <c r="CE29" s="156"/>
      <c r="CF29" s="157"/>
      <c r="CG29" s="157"/>
      <c r="CH29" s="157"/>
      <c r="CI29" s="157"/>
      <c r="CJ29" s="157"/>
      <c r="CK29" s="157"/>
      <c r="CL29" s="157"/>
      <c r="CM29" s="157"/>
      <c r="CN29" s="157"/>
      <c r="CO29" s="157"/>
      <c r="CP29" s="157"/>
      <c r="CQ29" s="157"/>
      <c r="CR29" s="157"/>
      <c r="CS29" s="157"/>
      <c r="CT29" s="157"/>
      <c r="CU29" s="157"/>
      <c r="CV29" s="157"/>
      <c r="CW29" s="157"/>
      <c r="CX29" s="157"/>
      <c r="CY29" s="157"/>
      <c r="CZ29" s="157"/>
      <c r="DA29" s="157"/>
      <c r="DB29" s="157"/>
      <c r="DC29" s="157"/>
      <c r="DD29" s="157"/>
      <c r="DE29" s="157"/>
      <c r="DF29" s="157"/>
      <c r="DG29" s="157"/>
      <c r="DH29" s="157"/>
      <c r="DI29" s="157"/>
      <c r="DJ29" s="157"/>
      <c r="DK29" s="157"/>
      <c r="DL29" s="157"/>
      <c r="DM29" s="157"/>
      <c r="DN29" s="157"/>
      <c r="DO29" s="157"/>
      <c r="DP29" s="157"/>
      <c r="DQ29" s="157"/>
      <c r="DR29" s="157"/>
      <c r="DS29" s="157"/>
      <c r="DT29" s="157"/>
      <c r="DU29" s="157"/>
      <c r="DV29" s="157"/>
      <c r="DW29" s="157"/>
      <c r="DX29" s="157"/>
      <c r="DY29" s="157"/>
      <c r="DZ29" s="157"/>
      <c r="EA29" s="157"/>
      <c r="EB29" s="157"/>
      <c r="EC29" s="157"/>
      <c r="ED29" s="157"/>
      <c r="EE29" s="157"/>
      <c r="EF29" s="157"/>
      <c r="EG29" s="157"/>
      <c r="EH29" s="157"/>
      <c r="EI29" s="157"/>
      <c r="EJ29" s="157"/>
      <c r="EK29" s="157"/>
      <c r="EL29" s="157"/>
      <c r="EM29" s="157"/>
      <c r="EN29" s="157"/>
      <c r="EO29" s="157"/>
      <c r="EP29" s="157"/>
      <c r="EQ29" s="157"/>
      <c r="ER29" s="157"/>
      <c r="ES29" s="157"/>
      <c r="ET29" s="157"/>
      <c r="EU29" s="157"/>
      <c r="EV29" s="157"/>
      <c r="EW29" s="157"/>
      <c r="EX29" s="157"/>
      <c r="EY29" s="157"/>
      <c r="EZ29" s="157"/>
      <c r="FA29" s="157"/>
      <c r="FB29" s="157"/>
      <c r="FC29" s="157"/>
      <c r="FD29" s="157"/>
      <c r="FE29" s="157"/>
      <c r="FF29" s="157"/>
      <c r="FG29" s="157"/>
      <c r="FH29" s="157"/>
      <c r="FI29" s="157"/>
      <c r="FJ29" s="157"/>
      <c r="FK29" s="157"/>
      <c r="FL29" s="157"/>
      <c r="FM29" s="157"/>
      <c r="FN29" s="157"/>
      <c r="FO29" s="157"/>
      <c r="FP29" s="157"/>
      <c r="FQ29" s="157"/>
      <c r="FR29" s="157"/>
      <c r="FS29" s="157"/>
      <c r="FT29" s="157"/>
      <c r="FU29" s="157"/>
      <c r="FV29" s="157"/>
      <c r="FW29" s="157"/>
      <c r="FX29" s="157"/>
      <c r="FY29" s="157"/>
      <c r="FZ29" s="157"/>
      <c r="GA29" s="157"/>
      <c r="GB29" s="157"/>
      <c r="GC29" s="157"/>
      <c r="GD29" s="157"/>
      <c r="GE29" s="157"/>
      <c r="GF29" s="157"/>
      <c r="GG29" s="157"/>
      <c r="GH29" s="157"/>
      <c r="GI29" s="149"/>
    </row>
  </sheetData>
  <sheetProtection sheet="1" formatCells="0" formatColumns="0" formatRows="0" autoFilter="0"/>
  <autoFilter ref="B6:GK6" xr:uid="{62C7BF2A-A5D8-4D23-9222-6072E65BA29E}"/>
  <dataConsolidate/>
  <mergeCells count="145">
    <mergeCell ref="FY4:FY5"/>
    <mergeCell ref="EC2:FH2"/>
    <mergeCell ref="CF3:CY3"/>
    <mergeCell ref="FY2:GH2"/>
    <mergeCell ref="FY3:GH3"/>
    <mergeCell ref="FI2:FK2"/>
    <mergeCell ref="FI3:FK3"/>
    <mergeCell ref="FI4:FI5"/>
    <mergeCell ref="FJ4:FK4"/>
    <mergeCell ref="FW5:FX5"/>
    <mergeCell ref="FZ5:GB5"/>
    <mergeCell ref="FZ4:GB4"/>
    <mergeCell ref="GC4:GE4"/>
    <mergeCell ref="GF4:GH4"/>
    <mergeCell ref="GC5:GE5"/>
    <mergeCell ref="GF5:GH5"/>
    <mergeCell ref="FU4:FV4"/>
    <mergeCell ref="FU5:FV5"/>
    <mergeCell ref="ES4:EV4"/>
    <mergeCell ref="FA4:FD4"/>
    <mergeCell ref="FE4:FH4"/>
    <mergeCell ref="EC3:FH3"/>
    <mergeCell ref="DI4:DL4"/>
    <mergeCell ref="EW4:EZ4"/>
    <mergeCell ref="DY4:EB4"/>
    <mergeCell ref="DI3:EB3"/>
    <mergeCell ref="DM4:DP4"/>
    <mergeCell ref="DU4:DX4"/>
    <mergeCell ref="DQ4:DT4"/>
    <mergeCell ref="EC4:EF4"/>
    <mergeCell ref="CF2:CY2"/>
    <mergeCell ref="CF4:CI4"/>
    <mergeCell ref="CJ4:CM4"/>
    <mergeCell ref="CN4:CQ4"/>
    <mergeCell ref="CR4:CU4"/>
    <mergeCell ref="CV4:CY4"/>
    <mergeCell ref="CZ4:DB4"/>
    <mergeCell ref="DC4:DE4"/>
    <mergeCell ref="DI2:EB2"/>
    <mergeCell ref="CZ2:DH2"/>
    <mergeCell ref="EG4:EJ4"/>
    <mergeCell ref="EK4:EN4"/>
    <mergeCell ref="EO4:ER4"/>
    <mergeCell ref="BW3:BX4"/>
    <mergeCell ref="AJ4:AJ5"/>
    <mergeCell ref="BY3:BZ4"/>
    <mergeCell ref="CA3:CB4"/>
    <mergeCell ref="BF3:BF5"/>
    <mergeCell ref="BH3:BH5"/>
    <mergeCell ref="AY4:AY5"/>
    <mergeCell ref="AS4:AS5"/>
    <mergeCell ref="AT4:AT5"/>
    <mergeCell ref="AU4:AU5"/>
    <mergeCell ref="AV4:AV5"/>
    <mergeCell ref="AZ4:AZ5"/>
    <mergeCell ref="BA4:BA5"/>
    <mergeCell ref="BB4:BB5"/>
    <mergeCell ref="AX4:AX5"/>
    <mergeCell ref="BK3:BL4"/>
    <mergeCell ref="CC3:CD4"/>
    <mergeCell ref="CZ3:DH3"/>
    <mergeCell ref="DF4:DH4"/>
    <mergeCell ref="BM3:BN4"/>
    <mergeCell ref="BO3:BP4"/>
    <mergeCell ref="BK2:CD2"/>
    <mergeCell ref="S2:AY2"/>
    <mergeCell ref="BI3:BI5"/>
    <mergeCell ref="BJ3:BJ5"/>
    <mergeCell ref="BC3:BD5"/>
    <mergeCell ref="AA4:AA5"/>
    <mergeCell ref="AB3:AD3"/>
    <mergeCell ref="AM4:AM5"/>
    <mergeCell ref="AN4:AN5"/>
    <mergeCell ref="AN3:AP3"/>
    <mergeCell ref="AQ3:AS3"/>
    <mergeCell ref="AT3:AV3"/>
    <mergeCell ref="AW3:AY3"/>
    <mergeCell ref="AQ4:AQ5"/>
    <mergeCell ref="AR4:AR5"/>
    <mergeCell ref="AO4:AO5"/>
    <mergeCell ref="AP4:AP5"/>
    <mergeCell ref="AZ3:BB3"/>
    <mergeCell ref="AW4:AW5"/>
    <mergeCell ref="S3:U3"/>
    <mergeCell ref="S4:S5"/>
    <mergeCell ref="T4:T5"/>
    <mergeCell ref="AK4:AK5"/>
    <mergeCell ref="AL4:AL5"/>
    <mergeCell ref="AH3:AJ3"/>
    <mergeCell ref="AK3:AM3"/>
    <mergeCell ref="AB4:AB5"/>
    <mergeCell ref="AC4:AC5"/>
    <mergeCell ref="AD4:AD5"/>
    <mergeCell ref="AE4:AE5"/>
    <mergeCell ref="AF4:AF5"/>
    <mergeCell ref="AG4:AG5"/>
    <mergeCell ref="AH4:AH5"/>
    <mergeCell ref="BQ3:BR4"/>
    <mergeCell ref="AI4:AI5"/>
    <mergeCell ref="BS3:BT4"/>
    <mergeCell ref="BU3:BV4"/>
    <mergeCell ref="B28:H28"/>
    <mergeCell ref="F3:F5"/>
    <mergeCell ref="G3:G5"/>
    <mergeCell ref="H3:H5"/>
    <mergeCell ref="U4:U5"/>
    <mergeCell ref="V3:X3"/>
    <mergeCell ref="I3:I5"/>
    <mergeCell ref="J3:J5"/>
    <mergeCell ref="K3:K5"/>
    <mergeCell ref="L3:L5"/>
    <mergeCell ref="M3:M5"/>
    <mergeCell ref="N3:N5"/>
    <mergeCell ref="O3:O5"/>
    <mergeCell ref="Q3:Q5"/>
    <mergeCell ref="R3:R5"/>
    <mergeCell ref="V4:V5"/>
    <mergeCell ref="W4:W5"/>
    <mergeCell ref="X4:X5"/>
    <mergeCell ref="BE3:BE5"/>
    <mergeCell ref="AE3:AG3"/>
    <mergeCell ref="B1:H1"/>
    <mergeCell ref="FL3:FX3"/>
    <mergeCell ref="FL2:FX2"/>
    <mergeCell ref="FM4:FN4"/>
    <mergeCell ref="FO4:FP4"/>
    <mergeCell ref="FQ4:FR4"/>
    <mergeCell ref="FS4:FT4"/>
    <mergeCell ref="FW4:FX4"/>
    <mergeCell ref="FL4:FL5"/>
    <mergeCell ref="FM5:FN5"/>
    <mergeCell ref="FO5:FP5"/>
    <mergeCell ref="FQ5:FR5"/>
    <mergeCell ref="FS5:FT5"/>
    <mergeCell ref="P3:P5"/>
    <mergeCell ref="Y3:AA3"/>
    <mergeCell ref="Y4:Y5"/>
    <mergeCell ref="Z4:Z5"/>
    <mergeCell ref="B3:B5"/>
    <mergeCell ref="C3:C5"/>
    <mergeCell ref="I2:Q2"/>
    <mergeCell ref="D3:D5"/>
    <mergeCell ref="E3:E5"/>
    <mergeCell ref="CE3:CE5"/>
    <mergeCell ref="BG3:BG5"/>
  </mergeCells>
  <phoneticPr fontId="56"/>
  <conditionalFormatting sqref="CE7:CE25">
    <cfRule type="expression" dxfId="14" priority="3">
      <formula>$BE7="新規"</formula>
    </cfRule>
  </conditionalFormatting>
  <conditionalFormatting sqref="F7:F25">
    <cfRule type="expression" dxfId="13" priority="1">
      <formula>$D7="（都道府県分）"</formula>
    </cfRule>
  </conditionalFormatting>
  <dataValidations count="17">
    <dataValidation type="list" imeMode="hiragana" allowBlank="1" showInputMessage="1" promptTitle="単位" prompt="目標値・現状値の単位を入力してください。リストに表示されない場合は、直接入力してださい。" sqref="CG26 DJ7:DJ25 FF7:FF25 FB7:FB25 EX7:EX25 ET7:ET25 EP7:EP25 DV7:DV25 DR7:DR25 DN7:DN25 DZ7:DZ25" xr:uid="{A00883FF-C274-4204-8895-CD4CB7FF0561}">
      <formula1>単位</formula1>
    </dataValidation>
    <dataValidation type="textLength" allowBlank="1" showInputMessage="1" showErrorMessage="1" errorTitle="文字数超過エラー" error="文字数超過エラー" sqref="EA26:EB26 DB26 DE26 DH26 DK26:DL26 DS26:DT26 EY26:EZ26 DW26:DX26 DO26:DP26 EE26:EF26 EM26:EN26 EQ26:ER26 EI26:EJ26 EU26:EV26 FC26:FD26 GC26 CH26:CY26 FW26 FM5 FO5 FQ5 FS5 FW5 FO26 FQ26 CF26 BI7:BJ25 FG26:FH26 FK26 FU5" xr:uid="{54AC921D-0805-4474-AE24-326EA714FEC2}">
      <formula1>1</formula1>
      <formula2>250</formula2>
    </dataValidation>
    <dataValidation type="textLength" allowBlank="1" showInputMessage="1" showErrorMessage="1" sqref="BJ26" xr:uid="{5280CF46-DAC8-4106-A073-9BB1AFA37E78}">
      <formula1>1</formula1>
      <formula2>250</formula2>
    </dataValidation>
    <dataValidation type="whole" operator="greaterThanOrEqual" allowBlank="1" showInputMessage="1" showErrorMessage="1" sqref="O7:BB25" xr:uid="{51CD5EAD-6989-4F75-AC22-818F0AF1FED5}">
      <formula1>0</formula1>
    </dataValidation>
    <dataValidation type="textLength" allowBlank="1" showInputMessage="1" showErrorMessage="1" errorTitle="文字数超過エラー" error="文字数超過エラー" sqref="BZ7:BZ25 BX7:BX25 BV7:BV25 BT7:BT25 BR7:BR25 BP7:BP25 BN7:BN25 BL7:BL25 CD7:CD25 CB7:CB25" xr:uid="{D6F97214-99A4-43B9-8E88-FB00B9C17E54}">
      <formula1>1</formula1>
      <formula2>1000</formula2>
    </dataValidation>
    <dataValidation type="textLength" allowBlank="1" showInputMessage="1" showErrorMessage="1" errorTitle="文字数超過エラー" error="文字数超過エラー" sqref="BW7:BW25 BU7:BU25 BS7:BS25 BQ7:BQ25 BO7:BO25 BM7:BM25 BK7:BK25 CC7:CC25 CA7:CA25 BY7:BY25" xr:uid="{919097D9-F538-48C7-AC9F-324796AE518F}">
      <formula1>1</formula1>
      <formula2>150</formula2>
    </dataValidation>
    <dataValidation type="list" allowBlank="1" showInputMessage="1" showErrorMessage="1" sqref="FS7:FS25 FQ7:FQ25 FM7:FM25 FW7:FW25 FO7:FO25" xr:uid="{CFD5CCA6-683E-4474-B0DD-AA250775D8CE}">
      <formula1>共通要件_各種経費</formula1>
    </dataValidation>
    <dataValidation type="list" allowBlank="1" showInputMessage="1" showErrorMessage="1" sqref="FU7:FU25" xr:uid="{1CB20D2F-DCB9-48AE-A1B7-6470DBB2BF41}">
      <formula1>共通要件_個人給付</formula1>
    </dataValidation>
    <dataValidation type="list" allowBlank="1" showInputMessage="1" showErrorMessage="1" sqref="GG7:GG25 GD7:GD25 GA7:GA25" xr:uid="{7DF9F63D-2E36-4D21-A354-96590FADED5C}">
      <formula1>"○,"</formula1>
    </dataValidation>
    <dataValidation type="textLength" allowBlank="1" showInputMessage="1" showErrorMessage="1" sqref="EA7:EO25 DW7:DY25 DS7:DU25 DO7:DQ25 DK7:DM25 DI7:DI25 EQ7:ES25 FC7:FE25 EY7:FA25 EU7:EW25 FK7:FK25 FG7:FH25" xr:uid="{BC45797E-6C83-48B0-ABBC-44EE7A250429}">
      <formula1>0</formula1>
      <formula2>150</formula2>
    </dataValidation>
    <dataValidation type="whole" allowBlank="1" showInputMessage="1" showErrorMessage="1" sqref="C7:C25" xr:uid="{901E6C58-9E83-4735-9345-A1BC596AFB29}">
      <formula1>1</formula1>
      <formula2>999999</formula2>
    </dataValidation>
    <dataValidation type="list" allowBlank="1" showInputMessage="1" showErrorMessage="1" sqref="BE7:BE25" xr:uid="{769F0F73-ECBA-423A-B264-9DF8AF430EC4}">
      <formula1>"新規,継続"</formula1>
    </dataValidation>
    <dataValidation type="whole" allowBlank="1" showInputMessage="1" showErrorMessage="1" sqref="BF7:BF26" xr:uid="{0406125B-A85D-4D76-97A8-F255BC71B1C2}">
      <formula1>1900</formula1>
      <formula2>2100</formula2>
    </dataValidation>
    <dataValidation type="list" allowBlank="1" showInputMessage="1" showErrorMessage="1" sqref="E7:E26" xr:uid="{991A24EF-9114-4FB5-939F-166B9B16D4C4}">
      <formula1>都道府県一覧</formula1>
    </dataValidation>
    <dataValidation type="list" allowBlank="1" showInputMessage="1" showErrorMessage="1" sqref="J7:J25" xr:uid="{8CA3EE05-E46C-4F8F-B4A8-A37EDE78AD26}">
      <formula1>INDIRECT(TEXT("メニュー"&amp;$I7,"@"))</formula1>
    </dataValidation>
    <dataValidation type="list" allowBlank="1" showInputMessage="1" showErrorMessage="1" sqref="K7:K25" xr:uid="{D84D4D46-6B65-4CAA-BB2A-332400F09759}">
      <formula1>INDIRECT(TEXT($J7&amp;$I7,"@"))</formula1>
    </dataValidation>
    <dataValidation type="list" allowBlank="1" showInputMessage="1" showErrorMessage="1" sqref="L7:L25" xr:uid="{0A0AE54B-C233-415E-A95B-8F890C38CAD0}">
      <formula1>INDIRECT(TEXT($J7&amp;$I7&amp;$K7,"@"))</formula1>
    </dataValidation>
  </dataValidations>
  <pageMargins left="0.23622047244094491" right="0.23622047244094491" top="0.74803149606299213" bottom="0.55118110236220474" header="0.31496062992125984" footer="0.31496062992125984"/>
  <pageSetup paperSize="9" scale="10" pageOrder="overThenDown" orientation="landscape" horizontalDpi="1200" verticalDpi="1200" r:id="rId1"/>
  <colBreaks count="1" manualBreakCount="1">
    <brk id="83" max="27"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3C1886C-6FC1-4978-88C7-D868ECD5109B}">
          <x14:formula1>
            <xm:f>リンク先!$C$12:$C$13</xm:f>
          </x14:formula1>
          <xm:sqref>I7:I25</xm:sqref>
        </x14:dataValidation>
        <x14:dataValidation type="list" allowBlank="1" showInputMessage="1" showErrorMessage="1" xr:uid="{F154754D-F14A-4640-9EF0-07B54DC3642A}">
          <x14:formula1>
            <xm:f>リンク先!$A$97:$A$98</xm:f>
          </x14:formula1>
          <xm:sqref>D7:D26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A6F90-DAED-4454-9771-7C06E0983B38}">
  <sheetPr codeName="Sheet1">
    <tabColor rgb="FF00B050"/>
  </sheetPr>
  <dimension ref="B1:DN29"/>
  <sheetViews>
    <sheetView showGridLines="0" view="pageBreakPreview" zoomScale="70" zoomScaleNormal="85" zoomScaleSheetLayoutView="70" workbookViewId="0">
      <pane xSplit="8" ySplit="6" topLeftCell="P7" activePane="bottomRight" state="frozen"/>
      <selection sqref="A1:I1"/>
      <selection pane="topRight" sqref="A1:I1"/>
      <selection pane="bottomLeft" sqref="A1:I1"/>
      <selection pane="bottomRight" activeCell="R7" sqref="R7"/>
    </sheetView>
  </sheetViews>
  <sheetFormatPr defaultColWidth="9.5703125" defaultRowHeight="13.5" x14ac:dyDescent="0.15"/>
  <cols>
    <col min="1" max="1" width="9.5703125" style="138"/>
    <col min="2" max="2" width="10.7109375" style="135" customWidth="1"/>
    <col min="3" max="4" width="14.7109375" style="135" hidden="1" customWidth="1"/>
    <col min="5" max="5" width="14.140625" style="158" hidden="1" customWidth="1"/>
    <col min="6" max="7" width="15.7109375" style="158" hidden="1" customWidth="1"/>
    <col min="8" max="8" width="28.7109375" style="158" customWidth="1"/>
    <col min="9" max="9" width="12.5703125" style="135" customWidth="1"/>
    <col min="10" max="12" width="20.42578125" style="135" customWidth="1"/>
    <col min="13" max="13" width="20.5703125" style="135" customWidth="1"/>
    <col min="14" max="14" width="20.42578125" style="135" customWidth="1"/>
    <col min="15" max="17" width="26.28515625" style="135" customWidth="1"/>
    <col min="18" max="18" width="27.7109375" style="135" customWidth="1"/>
    <col min="19" max="19" width="15.85546875" style="135" customWidth="1"/>
    <col min="20" max="20" width="17.140625" style="135" customWidth="1"/>
    <col min="21" max="21" width="14.140625" style="135" customWidth="1"/>
    <col min="22" max="22" width="15.140625" style="135" customWidth="1"/>
    <col min="23" max="23" width="12.42578125" style="135" customWidth="1"/>
    <col min="24" max="24" width="17.140625" style="135" customWidth="1"/>
    <col min="25" max="25" width="64.7109375" style="136" hidden="1" customWidth="1"/>
    <col min="26" max="26" width="64.7109375" style="136" customWidth="1"/>
    <col min="27" max="30" width="10.28515625" style="136" customWidth="1"/>
    <col min="31" max="34" width="32.28515625" style="138" customWidth="1"/>
    <col min="35" max="35" width="42.85546875" style="138" customWidth="1"/>
    <col min="36" max="36" width="12.5703125" style="135" customWidth="1"/>
    <col min="37" max="38" width="10.140625" style="135" customWidth="1"/>
    <col min="39" max="39" width="11.7109375" style="137" customWidth="1"/>
    <col min="40" max="40" width="9.7109375" style="137" customWidth="1"/>
    <col min="41" max="41" width="9.140625" style="137" customWidth="1"/>
    <col min="42" max="42" width="12.28515625" style="137" customWidth="1"/>
    <col min="43" max="43" width="14.42578125" style="137" customWidth="1"/>
    <col min="44" max="44" width="12" style="135" customWidth="1"/>
    <col min="45" max="45" width="74.28515625" style="136" customWidth="1"/>
    <col min="46" max="47" width="15.7109375" style="139" customWidth="1"/>
    <col min="48" max="48" width="14" style="140" customWidth="1"/>
    <col min="49" max="49" width="16.28515625" style="137" customWidth="1"/>
    <col min="50" max="50" width="45.7109375" style="138" customWidth="1"/>
    <col min="51" max="51" width="45.5703125" style="138" customWidth="1"/>
    <col min="52" max="71" width="14.42578125" style="137" hidden="1" customWidth="1"/>
    <col min="72" max="72" width="18.140625" style="137" hidden="1" customWidth="1"/>
    <col min="73" max="73" width="8.7109375" style="137" hidden="1" customWidth="1"/>
    <col min="74" max="74" width="14.42578125" style="137" hidden="1" customWidth="1"/>
    <col min="75" max="75" width="15.5703125" style="137" hidden="1" customWidth="1"/>
    <col min="76" max="76" width="8.7109375" style="137" hidden="1" customWidth="1"/>
    <col min="77" max="77" width="14.42578125" style="137" hidden="1" customWidth="1"/>
    <col min="78" max="78" width="15.5703125" style="137" hidden="1" customWidth="1"/>
    <col min="79" max="79" width="8.7109375" style="137" hidden="1" customWidth="1"/>
    <col min="80" max="80" width="14.42578125" style="137" hidden="1" customWidth="1"/>
    <col min="81" max="81" width="15.5703125" style="137" customWidth="1"/>
    <col min="82" max="82" width="8.7109375" style="137" customWidth="1"/>
    <col min="83" max="83" width="14.42578125" style="137" customWidth="1"/>
    <col min="84" max="84" width="16.85546875" style="137" customWidth="1"/>
    <col min="85" max="85" width="15.5703125" style="137" customWidth="1"/>
    <col min="86" max="86" width="8.7109375" style="137" customWidth="1"/>
    <col min="87" max="87" width="14.42578125" style="137" customWidth="1"/>
    <col min="88" max="88" width="16.7109375" style="137" customWidth="1"/>
    <col min="89" max="89" width="15.5703125" style="137" customWidth="1"/>
    <col min="90" max="90" width="8.7109375" style="137" customWidth="1"/>
    <col min="91" max="91" width="14.42578125" style="137" customWidth="1"/>
    <col min="92" max="92" width="16.7109375" style="137" customWidth="1"/>
    <col min="93" max="93" width="17.85546875" style="137" customWidth="1"/>
    <col min="94" max="94" width="26.28515625" style="137" customWidth="1"/>
    <col min="95" max="95" width="24.140625" style="137" customWidth="1"/>
    <col min="96" max="96" width="11.42578125" style="425" customWidth="1"/>
    <col min="97" max="97" width="9.5703125" style="138"/>
    <col min="98" max="98" width="22.140625" style="138" customWidth="1"/>
    <col min="99" max="16384" width="9.5703125" style="138"/>
  </cols>
  <sheetData>
    <row r="1" spans="2:118" ht="48" customHeight="1" thickBot="1" x14ac:dyDescent="0.2">
      <c r="B1" s="712" t="s">
        <v>304</v>
      </c>
      <c r="C1" s="712"/>
      <c r="D1" s="712"/>
      <c r="E1" s="712"/>
      <c r="F1" s="712"/>
      <c r="G1" s="712"/>
      <c r="H1" s="712"/>
      <c r="I1" s="163"/>
      <c r="J1" s="163"/>
      <c r="K1" s="163"/>
      <c r="L1" s="163"/>
      <c r="M1" s="163"/>
      <c r="N1" s="163"/>
      <c r="O1" s="163"/>
      <c r="P1" s="163"/>
      <c r="Q1" s="163"/>
      <c r="AA1" s="137"/>
      <c r="AB1" s="137"/>
      <c r="AC1" s="137"/>
      <c r="AD1" s="137"/>
      <c r="AE1" s="137"/>
      <c r="AF1" s="137"/>
      <c r="AG1" s="137"/>
      <c r="AH1" s="137"/>
      <c r="AI1" s="137"/>
      <c r="AJ1" s="137"/>
      <c r="AK1" s="137"/>
      <c r="AL1" s="137"/>
      <c r="AM1" s="138"/>
      <c r="AN1" s="138"/>
      <c r="AO1" s="138"/>
      <c r="AP1" s="138"/>
      <c r="AQ1" s="138"/>
      <c r="AR1" s="138"/>
      <c r="AS1" s="138"/>
      <c r="AT1" s="138"/>
      <c r="AU1" s="138"/>
      <c r="AV1" s="138"/>
      <c r="AW1" s="136"/>
      <c r="AX1" s="136"/>
      <c r="AY1" s="136"/>
      <c r="AZ1" s="138"/>
      <c r="BA1" s="138"/>
      <c r="BB1" s="138"/>
      <c r="BC1" s="138"/>
      <c r="BD1" s="135"/>
      <c r="BE1" s="135"/>
      <c r="BF1" s="135"/>
      <c r="BL1" s="135"/>
      <c r="BM1" s="136"/>
      <c r="BN1" s="139"/>
      <c r="BO1" s="139"/>
      <c r="BP1" s="140"/>
      <c r="BR1" s="138"/>
      <c r="BS1" s="138"/>
      <c r="BT1" s="138"/>
      <c r="BU1" s="138"/>
      <c r="CS1" s="137"/>
      <c r="CT1" s="137"/>
      <c r="CU1" s="137"/>
      <c r="CV1" s="137"/>
      <c r="CW1" s="137"/>
      <c r="CX1" s="137"/>
      <c r="CY1" s="137"/>
      <c r="CZ1" s="137"/>
      <c r="DA1" s="137"/>
      <c r="DB1" s="137"/>
      <c r="DC1" s="137"/>
      <c r="DD1" s="137"/>
      <c r="DE1" s="137"/>
      <c r="DF1" s="137"/>
      <c r="DG1" s="137"/>
      <c r="DH1" s="137"/>
      <c r="DI1" s="137"/>
      <c r="DJ1" s="137"/>
      <c r="DK1" s="137"/>
      <c r="DL1" s="137"/>
      <c r="DM1" s="137"/>
      <c r="DN1" s="137"/>
    </row>
    <row r="2" spans="2:118" ht="107.1" customHeight="1" thickTop="1" thickBot="1" x14ac:dyDescent="0.2">
      <c r="B2" s="693"/>
      <c r="C2" s="694"/>
      <c r="D2" s="694"/>
      <c r="E2" s="694"/>
      <c r="F2" s="694"/>
      <c r="G2" s="694"/>
      <c r="H2" s="694"/>
      <c r="I2" s="612" t="s">
        <v>452</v>
      </c>
      <c r="J2" s="613"/>
      <c r="K2" s="613"/>
      <c r="L2" s="613"/>
      <c r="M2" s="613"/>
      <c r="N2" s="613"/>
      <c r="O2" s="613"/>
      <c r="P2" s="613"/>
      <c r="Q2" s="614"/>
      <c r="R2" s="164"/>
      <c r="S2" s="165"/>
      <c r="T2" s="166"/>
      <c r="U2" s="165"/>
      <c r="V2" s="165"/>
      <c r="W2" s="165"/>
      <c r="X2" s="166"/>
      <c r="Y2" s="167"/>
      <c r="Z2" s="167"/>
      <c r="AA2" s="695" t="s">
        <v>319</v>
      </c>
      <c r="AB2" s="691"/>
      <c r="AC2" s="691"/>
      <c r="AD2" s="692"/>
      <c r="AE2" s="695" t="s">
        <v>355</v>
      </c>
      <c r="AF2" s="691"/>
      <c r="AG2" s="691"/>
      <c r="AH2" s="691"/>
      <c r="AI2" s="692"/>
      <c r="AJ2" s="695" t="s">
        <v>344</v>
      </c>
      <c r="AK2" s="691"/>
      <c r="AL2" s="691"/>
      <c r="AM2" s="692"/>
      <c r="AN2" s="689" t="s">
        <v>453</v>
      </c>
      <c r="AO2" s="690"/>
      <c r="AP2" s="691"/>
      <c r="AQ2" s="690"/>
      <c r="AR2" s="691"/>
      <c r="AS2" s="691"/>
      <c r="AT2" s="691"/>
      <c r="AU2" s="691"/>
      <c r="AV2" s="690"/>
      <c r="AW2" s="691"/>
      <c r="AX2" s="691"/>
      <c r="AY2" s="692"/>
      <c r="AZ2" s="579" t="s">
        <v>345</v>
      </c>
      <c r="BA2" s="580"/>
      <c r="BB2" s="580"/>
      <c r="BC2" s="580"/>
      <c r="BD2" s="580"/>
      <c r="BE2" s="580"/>
      <c r="BF2" s="580"/>
      <c r="BG2" s="580"/>
      <c r="BH2" s="580"/>
      <c r="BI2" s="580"/>
      <c r="BJ2" s="580"/>
      <c r="BK2" s="580"/>
      <c r="BL2" s="580"/>
      <c r="BM2" s="580"/>
      <c r="BN2" s="580"/>
      <c r="BO2" s="580"/>
      <c r="BP2" s="580"/>
      <c r="BQ2" s="580"/>
      <c r="BR2" s="580"/>
      <c r="BS2" s="581"/>
      <c r="BT2" s="582" t="s">
        <v>306</v>
      </c>
      <c r="BU2" s="583"/>
      <c r="BV2" s="583"/>
      <c r="BW2" s="583"/>
      <c r="BX2" s="583"/>
      <c r="BY2" s="583"/>
      <c r="BZ2" s="583"/>
      <c r="CA2" s="583"/>
      <c r="CB2" s="584"/>
      <c r="CC2" s="720" t="s">
        <v>307</v>
      </c>
      <c r="CD2" s="720"/>
      <c r="CE2" s="720"/>
      <c r="CF2" s="720"/>
      <c r="CG2" s="667" t="s">
        <v>308</v>
      </c>
      <c r="CH2" s="668"/>
      <c r="CI2" s="668"/>
      <c r="CJ2" s="668"/>
      <c r="CK2" s="668"/>
      <c r="CL2" s="668"/>
      <c r="CM2" s="668"/>
      <c r="CN2" s="668"/>
      <c r="CO2" s="674" t="s">
        <v>431</v>
      </c>
      <c r="CP2" s="675"/>
      <c r="CQ2" s="676"/>
      <c r="CR2" s="426"/>
    </row>
    <row r="3" spans="2:118" s="135" customFormat="1" ht="36.6" customHeight="1" thickTop="1" thickBot="1" x14ac:dyDescent="0.2">
      <c r="B3" s="609" t="s">
        <v>116</v>
      </c>
      <c r="C3" s="566" t="s">
        <v>176</v>
      </c>
      <c r="D3" s="569" t="s">
        <v>428</v>
      </c>
      <c r="E3" s="572" t="s">
        <v>221</v>
      </c>
      <c r="F3" s="575" t="s">
        <v>124</v>
      </c>
      <c r="G3" s="572" t="s">
        <v>246</v>
      </c>
      <c r="H3" s="624" t="s">
        <v>127</v>
      </c>
      <c r="I3" s="632" t="s">
        <v>242</v>
      </c>
      <c r="J3" s="616" t="s">
        <v>125</v>
      </c>
      <c r="K3" s="616" t="s">
        <v>243</v>
      </c>
      <c r="L3" s="616" t="s">
        <v>244</v>
      </c>
      <c r="M3" s="609" t="s">
        <v>126</v>
      </c>
      <c r="N3" s="616" t="s">
        <v>245</v>
      </c>
      <c r="O3" s="636" t="s">
        <v>454</v>
      </c>
      <c r="P3" s="599" t="s">
        <v>363</v>
      </c>
      <c r="Q3" s="710" t="s">
        <v>455</v>
      </c>
      <c r="R3" s="715" t="s">
        <v>281</v>
      </c>
      <c r="S3" s="652" t="s">
        <v>362</v>
      </c>
      <c r="T3" s="653"/>
      <c r="U3" s="643" t="s">
        <v>325</v>
      </c>
      <c r="V3" s="661" t="s">
        <v>224</v>
      </c>
      <c r="W3" s="616" t="s">
        <v>247</v>
      </c>
      <c r="X3" s="616" t="s">
        <v>248</v>
      </c>
      <c r="Y3" s="576" t="s">
        <v>414</v>
      </c>
      <c r="Z3" s="576" t="s">
        <v>415</v>
      </c>
      <c r="AA3" s="576" t="s">
        <v>185</v>
      </c>
      <c r="AB3" s="576" t="s">
        <v>349</v>
      </c>
      <c r="AC3" s="576" t="s">
        <v>186</v>
      </c>
      <c r="AD3" s="576" t="s">
        <v>187</v>
      </c>
      <c r="AE3" s="717" t="s">
        <v>356</v>
      </c>
      <c r="AF3" s="717" t="s">
        <v>357</v>
      </c>
      <c r="AG3" s="724" t="s">
        <v>359</v>
      </c>
      <c r="AH3" s="724" t="s">
        <v>358</v>
      </c>
      <c r="AI3" s="724" t="s">
        <v>360</v>
      </c>
      <c r="AJ3" s="736" t="s">
        <v>222</v>
      </c>
      <c r="AK3" s="736" t="s">
        <v>220</v>
      </c>
      <c r="AL3" s="736" t="s">
        <v>219</v>
      </c>
      <c r="AM3" s="737" t="s">
        <v>249</v>
      </c>
      <c r="AN3" s="726" t="s">
        <v>191</v>
      </c>
      <c r="AO3" s="696" t="s">
        <v>192</v>
      </c>
      <c r="AP3" s="698" t="s">
        <v>250</v>
      </c>
      <c r="AQ3" s="700" t="s">
        <v>193</v>
      </c>
      <c r="AR3" s="703" t="s">
        <v>223</v>
      </c>
      <c r="AS3" s="709" t="s">
        <v>196</v>
      </c>
      <c r="AT3" s="734" t="s">
        <v>251</v>
      </c>
      <c r="AU3" s="731" t="s">
        <v>252</v>
      </c>
      <c r="AV3" s="740" t="s">
        <v>194</v>
      </c>
      <c r="AW3" s="706" t="s">
        <v>253</v>
      </c>
      <c r="AX3" s="708" t="s">
        <v>461</v>
      </c>
      <c r="AY3" s="739" t="s">
        <v>275</v>
      </c>
      <c r="AZ3" s="563" t="s">
        <v>320</v>
      </c>
      <c r="BA3" s="564"/>
      <c r="BB3" s="564"/>
      <c r="BC3" s="564"/>
      <c r="BD3" s="564"/>
      <c r="BE3" s="564"/>
      <c r="BF3" s="564"/>
      <c r="BG3" s="564"/>
      <c r="BH3" s="564"/>
      <c r="BI3" s="564"/>
      <c r="BJ3" s="564"/>
      <c r="BK3" s="564"/>
      <c r="BL3" s="564"/>
      <c r="BM3" s="564"/>
      <c r="BN3" s="564"/>
      <c r="BO3" s="564"/>
      <c r="BP3" s="564"/>
      <c r="BQ3" s="564"/>
      <c r="BR3" s="564"/>
      <c r="BS3" s="565"/>
      <c r="BT3" s="563" t="s">
        <v>201</v>
      </c>
      <c r="BU3" s="564"/>
      <c r="BV3" s="564"/>
      <c r="BW3" s="564"/>
      <c r="BX3" s="564"/>
      <c r="BY3" s="564"/>
      <c r="BZ3" s="564"/>
      <c r="CA3" s="564"/>
      <c r="CB3" s="565"/>
      <c r="CC3" s="721" t="s">
        <v>321</v>
      </c>
      <c r="CD3" s="722"/>
      <c r="CE3" s="722"/>
      <c r="CF3" s="723"/>
      <c r="CG3" s="742" t="s">
        <v>322</v>
      </c>
      <c r="CH3" s="743"/>
      <c r="CI3" s="743"/>
      <c r="CJ3" s="743"/>
      <c r="CK3" s="743"/>
      <c r="CL3" s="743"/>
      <c r="CM3" s="743"/>
      <c r="CN3" s="743"/>
      <c r="CO3" s="672"/>
      <c r="CP3" s="673"/>
      <c r="CQ3" s="677"/>
      <c r="CR3" s="427"/>
    </row>
    <row r="4" spans="2:118" s="135" customFormat="1" ht="36.6" customHeight="1" x14ac:dyDescent="0.15">
      <c r="B4" s="610"/>
      <c r="C4" s="567"/>
      <c r="D4" s="570"/>
      <c r="E4" s="573"/>
      <c r="F4" s="573"/>
      <c r="G4" s="573"/>
      <c r="H4" s="625"/>
      <c r="I4" s="633"/>
      <c r="J4" s="610"/>
      <c r="K4" s="610"/>
      <c r="L4" s="610"/>
      <c r="M4" s="610"/>
      <c r="N4" s="570"/>
      <c r="O4" s="570"/>
      <c r="P4" s="600"/>
      <c r="Q4" s="638"/>
      <c r="R4" s="654"/>
      <c r="S4" s="641"/>
      <c r="T4" s="654"/>
      <c r="U4" s="644"/>
      <c r="V4" s="617"/>
      <c r="W4" s="617"/>
      <c r="X4" s="600"/>
      <c r="Y4" s="650"/>
      <c r="Z4" s="650"/>
      <c r="AA4" s="650"/>
      <c r="AB4" s="650"/>
      <c r="AC4" s="650"/>
      <c r="AD4" s="650"/>
      <c r="AE4" s="718"/>
      <c r="AF4" s="718"/>
      <c r="AG4" s="725"/>
      <c r="AH4" s="600"/>
      <c r="AI4" s="600"/>
      <c r="AJ4" s="600"/>
      <c r="AK4" s="600"/>
      <c r="AL4" s="600"/>
      <c r="AM4" s="738"/>
      <c r="AN4" s="727"/>
      <c r="AO4" s="638"/>
      <c r="AP4" s="641"/>
      <c r="AQ4" s="701"/>
      <c r="AR4" s="704"/>
      <c r="AS4" s="709"/>
      <c r="AT4" s="735"/>
      <c r="AU4" s="732"/>
      <c r="AV4" s="741"/>
      <c r="AW4" s="654"/>
      <c r="AX4" s="709"/>
      <c r="AY4" s="709"/>
      <c r="AZ4" s="560" t="s">
        <v>117</v>
      </c>
      <c r="BA4" s="561"/>
      <c r="BB4" s="561"/>
      <c r="BC4" s="562"/>
      <c r="BD4" s="560" t="s">
        <v>118</v>
      </c>
      <c r="BE4" s="561"/>
      <c r="BF4" s="561"/>
      <c r="BG4" s="562"/>
      <c r="BH4" s="560" t="s">
        <v>119</v>
      </c>
      <c r="BI4" s="561"/>
      <c r="BJ4" s="561"/>
      <c r="BK4" s="562"/>
      <c r="BL4" s="560" t="s">
        <v>120</v>
      </c>
      <c r="BM4" s="561"/>
      <c r="BN4" s="561"/>
      <c r="BO4" s="562"/>
      <c r="BP4" s="560" t="s">
        <v>121</v>
      </c>
      <c r="BQ4" s="561"/>
      <c r="BR4" s="561"/>
      <c r="BS4" s="562"/>
      <c r="BT4" s="560" t="s">
        <v>117</v>
      </c>
      <c r="BU4" s="561"/>
      <c r="BV4" s="562"/>
      <c r="BW4" s="560" t="s">
        <v>118</v>
      </c>
      <c r="BX4" s="561"/>
      <c r="BY4" s="562"/>
      <c r="BZ4" s="560" t="s">
        <v>119</v>
      </c>
      <c r="CA4" s="561"/>
      <c r="CB4" s="562"/>
      <c r="CC4" s="560" t="s">
        <v>117</v>
      </c>
      <c r="CD4" s="561"/>
      <c r="CE4" s="561"/>
      <c r="CF4" s="562"/>
      <c r="CG4" s="560" t="s">
        <v>117</v>
      </c>
      <c r="CH4" s="561"/>
      <c r="CI4" s="561"/>
      <c r="CJ4" s="562"/>
      <c r="CK4" s="560" t="s">
        <v>118</v>
      </c>
      <c r="CL4" s="561"/>
      <c r="CM4" s="561"/>
      <c r="CN4" s="562"/>
      <c r="CO4" s="744" t="s">
        <v>433</v>
      </c>
      <c r="CP4" s="745" t="s">
        <v>434</v>
      </c>
      <c r="CQ4" s="562"/>
      <c r="CR4" s="434"/>
    </row>
    <row r="5" spans="2:118" s="135" customFormat="1" ht="51" customHeight="1" x14ac:dyDescent="0.15">
      <c r="B5" s="611"/>
      <c r="C5" s="568"/>
      <c r="D5" s="571"/>
      <c r="E5" s="574"/>
      <c r="F5" s="574"/>
      <c r="G5" s="574"/>
      <c r="H5" s="626"/>
      <c r="I5" s="634"/>
      <c r="J5" s="611"/>
      <c r="K5" s="611"/>
      <c r="L5" s="611"/>
      <c r="M5" s="611"/>
      <c r="N5" s="571"/>
      <c r="O5" s="571"/>
      <c r="P5" s="601"/>
      <c r="Q5" s="639"/>
      <c r="R5" s="655"/>
      <c r="S5" s="642"/>
      <c r="T5" s="655"/>
      <c r="U5" s="645"/>
      <c r="V5" s="618"/>
      <c r="W5" s="618"/>
      <c r="X5" s="601"/>
      <c r="Y5" s="651"/>
      <c r="Z5" s="651"/>
      <c r="AA5" s="651"/>
      <c r="AB5" s="651"/>
      <c r="AC5" s="651"/>
      <c r="AD5" s="651"/>
      <c r="AE5" s="719"/>
      <c r="AF5" s="719"/>
      <c r="AG5" s="719"/>
      <c r="AH5" s="719"/>
      <c r="AI5" s="719"/>
      <c r="AJ5" s="719"/>
      <c r="AK5" s="719"/>
      <c r="AL5" s="719"/>
      <c r="AM5" s="733"/>
      <c r="AN5" s="728"/>
      <c r="AO5" s="697"/>
      <c r="AP5" s="699"/>
      <c r="AQ5" s="702"/>
      <c r="AR5" s="705"/>
      <c r="AS5" s="651"/>
      <c r="AT5" s="719"/>
      <c r="AU5" s="733"/>
      <c r="AV5" s="702"/>
      <c r="AW5" s="707"/>
      <c r="AX5" s="651"/>
      <c r="AY5" s="651"/>
      <c r="AZ5" s="335" t="s">
        <v>199</v>
      </c>
      <c r="BA5" s="142" t="s">
        <v>254</v>
      </c>
      <c r="BB5" s="336" t="s">
        <v>405</v>
      </c>
      <c r="BC5" s="337" t="s">
        <v>406</v>
      </c>
      <c r="BD5" s="335" t="s">
        <v>199</v>
      </c>
      <c r="BE5" s="142" t="s">
        <v>254</v>
      </c>
      <c r="BF5" s="336" t="s">
        <v>405</v>
      </c>
      <c r="BG5" s="337" t="s">
        <v>406</v>
      </c>
      <c r="BH5" s="335" t="s">
        <v>199</v>
      </c>
      <c r="BI5" s="142" t="s">
        <v>254</v>
      </c>
      <c r="BJ5" s="336" t="s">
        <v>405</v>
      </c>
      <c r="BK5" s="337" t="s">
        <v>406</v>
      </c>
      <c r="BL5" s="335" t="s">
        <v>199</v>
      </c>
      <c r="BM5" s="142" t="s">
        <v>254</v>
      </c>
      <c r="BN5" s="336" t="s">
        <v>405</v>
      </c>
      <c r="BO5" s="337" t="s">
        <v>406</v>
      </c>
      <c r="BP5" s="335" t="s">
        <v>199</v>
      </c>
      <c r="BQ5" s="142" t="s">
        <v>254</v>
      </c>
      <c r="BR5" s="336" t="s">
        <v>405</v>
      </c>
      <c r="BS5" s="337" t="s">
        <v>406</v>
      </c>
      <c r="BT5" s="141" t="s">
        <v>199</v>
      </c>
      <c r="BU5" s="143" t="s">
        <v>198</v>
      </c>
      <c r="BV5" s="338" t="s">
        <v>407</v>
      </c>
      <c r="BW5" s="141" t="s">
        <v>199</v>
      </c>
      <c r="BX5" s="143" t="s">
        <v>198</v>
      </c>
      <c r="BY5" s="338" t="s">
        <v>407</v>
      </c>
      <c r="BZ5" s="141" t="s">
        <v>199</v>
      </c>
      <c r="CA5" s="143" t="s">
        <v>198</v>
      </c>
      <c r="CB5" s="338" t="s">
        <v>408</v>
      </c>
      <c r="CC5" s="141" t="s">
        <v>199</v>
      </c>
      <c r="CD5" s="143" t="s">
        <v>198</v>
      </c>
      <c r="CE5" s="336" t="s">
        <v>405</v>
      </c>
      <c r="CF5" s="337" t="s">
        <v>406</v>
      </c>
      <c r="CG5" s="141" t="s">
        <v>199</v>
      </c>
      <c r="CH5" s="143" t="s">
        <v>198</v>
      </c>
      <c r="CI5" s="336" t="s">
        <v>405</v>
      </c>
      <c r="CJ5" s="337" t="s">
        <v>406</v>
      </c>
      <c r="CK5" s="141" t="s">
        <v>199</v>
      </c>
      <c r="CL5" s="143" t="s">
        <v>198</v>
      </c>
      <c r="CM5" s="336" t="s">
        <v>405</v>
      </c>
      <c r="CN5" s="337" t="s">
        <v>406</v>
      </c>
      <c r="CO5" s="679"/>
      <c r="CP5" s="528" t="s">
        <v>510</v>
      </c>
      <c r="CQ5" s="432" t="s">
        <v>435</v>
      </c>
      <c r="CR5" s="435"/>
    </row>
    <row r="6" spans="2:118" s="135" customFormat="1" ht="27" x14ac:dyDescent="0.15">
      <c r="B6" s="144" t="s">
        <v>128</v>
      </c>
      <c r="C6" s="145">
        <f>COLUMN(C5)-COLUMN($B5)+1</f>
        <v>2</v>
      </c>
      <c r="D6" s="145">
        <f>COLUMN(D5)-COLUMN($B5)+1</f>
        <v>3</v>
      </c>
      <c r="E6" s="145">
        <f>COLUMN(E5)-COLUMN($B5)+1</f>
        <v>4</v>
      </c>
      <c r="F6" s="145">
        <f t="shared" ref="F6:AY6" si="0">COLUMN(F5)-COLUMN($B5)+1</f>
        <v>5</v>
      </c>
      <c r="G6" s="145">
        <f t="shared" ref="G6" si="1">COLUMN(G5)-COLUMN($B5)+1</f>
        <v>6</v>
      </c>
      <c r="H6" s="146">
        <f t="shared" si="0"/>
        <v>7</v>
      </c>
      <c r="I6" s="168">
        <f t="shared" si="0"/>
        <v>8</v>
      </c>
      <c r="J6" s="145">
        <f t="shared" si="0"/>
        <v>9</v>
      </c>
      <c r="K6" s="145">
        <f t="shared" si="0"/>
        <v>10</v>
      </c>
      <c r="L6" s="145">
        <f t="shared" si="0"/>
        <v>11</v>
      </c>
      <c r="M6" s="145">
        <f t="shared" si="0"/>
        <v>12</v>
      </c>
      <c r="N6" s="145">
        <f t="shared" si="0"/>
        <v>13</v>
      </c>
      <c r="O6" s="145">
        <f t="shared" si="0"/>
        <v>14</v>
      </c>
      <c r="P6" s="145">
        <f t="shared" si="0"/>
        <v>15</v>
      </c>
      <c r="Q6" s="169">
        <f t="shared" si="0"/>
        <v>16</v>
      </c>
      <c r="R6" s="170">
        <f t="shared" si="0"/>
        <v>17</v>
      </c>
      <c r="S6" s="145">
        <f>COLUMN(S5)-COLUMN($B5)+1</f>
        <v>18</v>
      </c>
      <c r="T6" s="145">
        <f>COLUMN(T5)-COLUMN($B5)+1</f>
        <v>19</v>
      </c>
      <c r="U6" s="145">
        <f t="shared" si="0"/>
        <v>20</v>
      </c>
      <c r="V6" s="145">
        <f t="shared" ref="V6" si="2">COLUMN(V5)-COLUMN($B5)+1</f>
        <v>21</v>
      </c>
      <c r="W6" s="145">
        <f t="shared" si="0"/>
        <v>22</v>
      </c>
      <c r="X6" s="145">
        <f>COLUMN(X5)-COLUMN($B5)+1</f>
        <v>23</v>
      </c>
      <c r="Y6" s="145">
        <f t="shared" ref="Y6:Z6" si="3">COLUMN(Y5)-COLUMN($B5)+1</f>
        <v>24</v>
      </c>
      <c r="Z6" s="145">
        <f t="shared" si="3"/>
        <v>25</v>
      </c>
      <c r="AA6" s="145">
        <f t="shared" ref="AA6" si="4">COLUMN(AA5)-COLUMN($B5)+1</f>
        <v>26</v>
      </c>
      <c r="AB6" s="145">
        <f t="shared" ref="AB6:AC6" si="5">COLUMN(AB5)-COLUMN($B5)+1</f>
        <v>27</v>
      </c>
      <c r="AC6" s="145">
        <f t="shared" si="5"/>
        <v>28</v>
      </c>
      <c r="AD6" s="145">
        <f t="shared" ref="AD6" si="6">COLUMN(AD5)-COLUMN($B5)+1</f>
        <v>29</v>
      </c>
      <c r="AE6" s="145">
        <f t="shared" ref="AE6:AJ6" si="7">COLUMN(AE5)-COLUMN($B5)+1</f>
        <v>30</v>
      </c>
      <c r="AF6" s="145">
        <f t="shared" si="7"/>
        <v>31</v>
      </c>
      <c r="AG6" s="145">
        <f t="shared" si="7"/>
        <v>32</v>
      </c>
      <c r="AH6" s="145">
        <f t="shared" si="7"/>
        <v>33</v>
      </c>
      <c r="AI6" s="145">
        <f t="shared" si="7"/>
        <v>34</v>
      </c>
      <c r="AJ6" s="145">
        <f t="shared" si="7"/>
        <v>35</v>
      </c>
      <c r="AK6" s="145">
        <f t="shared" ref="AK6:AM6" si="8">COLUMN(AK5)-COLUMN($B5)+1</f>
        <v>36</v>
      </c>
      <c r="AL6" s="145">
        <f t="shared" si="8"/>
        <v>37</v>
      </c>
      <c r="AM6" s="146">
        <f t="shared" si="8"/>
        <v>38</v>
      </c>
      <c r="AN6" s="168">
        <f t="shared" si="0"/>
        <v>39</v>
      </c>
      <c r="AO6" s="169">
        <f t="shared" si="0"/>
        <v>40</v>
      </c>
      <c r="AP6" s="211">
        <f>COLUMN(AP5)-COLUMN($B5)+1</f>
        <v>41</v>
      </c>
      <c r="AQ6" s="256">
        <f>COLUMN(AQ5)-COLUMN($B5)+1</f>
        <v>42</v>
      </c>
      <c r="AR6" s="170">
        <f>COLUMN(AR5)-COLUMN($B5)+1</f>
        <v>43</v>
      </c>
      <c r="AS6" s="145">
        <f t="shared" si="0"/>
        <v>44</v>
      </c>
      <c r="AT6" s="145">
        <f t="shared" si="0"/>
        <v>45</v>
      </c>
      <c r="AU6" s="146">
        <f t="shared" si="0"/>
        <v>46</v>
      </c>
      <c r="AV6" s="256">
        <f>COLUMN(AV5)-COLUMN($B5)+1</f>
        <v>47</v>
      </c>
      <c r="AW6" s="170">
        <f>COLUMN(AW5)-COLUMN($B5)+1</f>
        <v>48</v>
      </c>
      <c r="AX6" s="145">
        <f t="shared" si="0"/>
        <v>49</v>
      </c>
      <c r="AY6" s="145">
        <f t="shared" si="0"/>
        <v>50</v>
      </c>
      <c r="AZ6" s="147">
        <f t="shared" ref="AZ6" si="9">COLUMN(AZ5)-COLUMN($B5)+1</f>
        <v>51</v>
      </c>
      <c r="BA6" s="145">
        <f t="shared" ref="BA6" si="10">COLUMN(BA5)-COLUMN($B5)+1</f>
        <v>52</v>
      </c>
      <c r="BB6" s="145">
        <f t="shared" ref="BB6" si="11">COLUMN(BB5)-COLUMN($B5)+1</f>
        <v>53</v>
      </c>
      <c r="BC6" s="148">
        <f t="shared" ref="BC6" si="12">COLUMN(BC5)-COLUMN($B5)+1</f>
        <v>54</v>
      </c>
      <c r="BD6" s="147">
        <f t="shared" ref="BD6" si="13">COLUMN(BD5)-COLUMN($B5)+1</f>
        <v>55</v>
      </c>
      <c r="BE6" s="145">
        <f t="shared" ref="BE6" si="14">COLUMN(BE5)-COLUMN($B5)+1</f>
        <v>56</v>
      </c>
      <c r="BF6" s="145">
        <f t="shared" ref="BF6" si="15">COLUMN(BF5)-COLUMN($B5)+1</f>
        <v>57</v>
      </c>
      <c r="BG6" s="148">
        <f t="shared" ref="BG6" si="16">COLUMN(BG5)-COLUMN($B5)+1</f>
        <v>58</v>
      </c>
      <c r="BH6" s="147">
        <f t="shared" ref="BH6" si="17">COLUMN(BH5)-COLUMN($B5)+1</f>
        <v>59</v>
      </c>
      <c r="BI6" s="145">
        <f t="shared" ref="BI6" si="18">COLUMN(BI5)-COLUMN($B5)+1</f>
        <v>60</v>
      </c>
      <c r="BJ6" s="145">
        <f t="shared" ref="BJ6" si="19">COLUMN(BJ5)-COLUMN($B5)+1</f>
        <v>61</v>
      </c>
      <c r="BK6" s="148">
        <f t="shared" ref="BK6" si="20">COLUMN(BK5)-COLUMN($B5)+1</f>
        <v>62</v>
      </c>
      <c r="BL6" s="147">
        <f t="shared" ref="BL6" si="21">COLUMN(BL5)-COLUMN($B5)+1</f>
        <v>63</v>
      </c>
      <c r="BM6" s="145">
        <f t="shared" ref="BM6" si="22">COLUMN(BM5)-COLUMN($B5)+1</f>
        <v>64</v>
      </c>
      <c r="BN6" s="145">
        <f t="shared" ref="BN6" si="23">COLUMN(BN5)-COLUMN($B5)+1</f>
        <v>65</v>
      </c>
      <c r="BO6" s="148">
        <f t="shared" ref="BO6" si="24">COLUMN(BO5)-COLUMN($B5)+1</f>
        <v>66</v>
      </c>
      <c r="BP6" s="147">
        <f t="shared" ref="BP6" si="25">COLUMN(BP5)-COLUMN($B5)+1</f>
        <v>67</v>
      </c>
      <c r="BQ6" s="145">
        <f t="shared" ref="BQ6" si="26">COLUMN(BQ5)-COLUMN($B5)+1</f>
        <v>68</v>
      </c>
      <c r="BR6" s="145">
        <f t="shared" ref="BR6" si="27">COLUMN(BR5)-COLUMN($B5)+1</f>
        <v>69</v>
      </c>
      <c r="BS6" s="148">
        <f t="shared" ref="BS6" si="28">COLUMN(BS5)-COLUMN($B5)+1</f>
        <v>70</v>
      </c>
      <c r="BT6" s="147">
        <f t="shared" ref="BT6" si="29">COLUMN(BT5)-COLUMN($B5)+1</f>
        <v>71</v>
      </c>
      <c r="BU6" s="145">
        <f t="shared" ref="BU6" si="30">COLUMN(BU5)-COLUMN($B5)+1</f>
        <v>72</v>
      </c>
      <c r="BV6" s="148">
        <f t="shared" ref="BV6" si="31">COLUMN(BV5)-COLUMN($B5)+1</f>
        <v>73</v>
      </c>
      <c r="BW6" s="147">
        <f t="shared" ref="BW6" si="32">COLUMN(BW5)-COLUMN($B5)+1</f>
        <v>74</v>
      </c>
      <c r="BX6" s="145">
        <f t="shared" ref="BX6" si="33">COLUMN(BX5)-COLUMN($B5)+1</f>
        <v>75</v>
      </c>
      <c r="BY6" s="148">
        <f t="shared" ref="BY6" si="34">COLUMN(BY5)-COLUMN($B5)+1</f>
        <v>76</v>
      </c>
      <c r="BZ6" s="147">
        <f t="shared" ref="BZ6" si="35">COLUMN(BZ5)-COLUMN($B5)+1</f>
        <v>77</v>
      </c>
      <c r="CA6" s="145">
        <f t="shared" ref="CA6" si="36">COLUMN(CA5)-COLUMN($B5)+1</f>
        <v>78</v>
      </c>
      <c r="CB6" s="148">
        <f t="shared" ref="CB6" si="37">COLUMN(CB5)-COLUMN($B5)+1</f>
        <v>79</v>
      </c>
      <c r="CC6" s="147">
        <f t="shared" ref="CC6" si="38">COLUMN(CC5)-COLUMN($B5)+1</f>
        <v>80</v>
      </c>
      <c r="CD6" s="145">
        <f t="shared" ref="CD6" si="39">COLUMN(CD5)-COLUMN($B5)+1</f>
        <v>81</v>
      </c>
      <c r="CE6" s="145">
        <f t="shared" ref="CE6" si="40">COLUMN(CE5)-COLUMN($B5)+1</f>
        <v>82</v>
      </c>
      <c r="CF6" s="148">
        <f t="shared" ref="CF6" si="41">COLUMN(CF5)-COLUMN($B5)+1</f>
        <v>83</v>
      </c>
      <c r="CG6" s="147">
        <f t="shared" ref="CG6" si="42">COLUMN(CG5)-COLUMN($B5)+1</f>
        <v>84</v>
      </c>
      <c r="CH6" s="145">
        <f t="shared" ref="CH6" si="43">COLUMN(CH5)-COLUMN($B5)+1</f>
        <v>85</v>
      </c>
      <c r="CI6" s="145">
        <f t="shared" ref="CI6" si="44">COLUMN(CI5)-COLUMN($B5)+1</f>
        <v>86</v>
      </c>
      <c r="CJ6" s="148">
        <f t="shared" ref="CJ6" si="45">COLUMN(CJ5)-COLUMN($B5)+1</f>
        <v>87</v>
      </c>
      <c r="CK6" s="147">
        <f t="shared" ref="CK6" si="46">COLUMN(CK5)-COLUMN($B5)+1</f>
        <v>88</v>
      </c>
      <c r="CL6" s="145">
        <f t="shared" ref="CL6" si="47">COLUMN(CL5)-COLUMN($B5)+1</f>
        <v>89</v>
      </c>
      <c r="CM6" s="145">
        <f t="shared" ref="CM6" si="48">COLUMN(CM5)-COLUMN($B5)+1</f>
        <v>90</v>
      </c>
      <c r="CN6" s="148">
        <f t="shared" ref="CN6:CQ6" si="49">COLUMN(CN5)-COLUMN($B5)+1</f>
        <v>91</v>
      </c>
      <c r="CO6" s="147">
        <f t="shared" si="49"/>
        <v>92</v>
      </c>
      <c r="CP6" s="145">
        <f t="shared" si="49"/>
        <v>93</v>
      </c>
      <c r="CQ6" s="148">
        <f t="shared" si="49"/>
        <v>94</v>
      </c>
      <c r="CR6" s="430"/>
    </row>
    <row r="7" spans="2:118" ht="173.1" customHeight="1" thickBot="1" x14ac:dyDescent="0.2">
      <c r="B7" s="171" t="s">
        <v>123</v>
      </c>
      <c r="C7" s="172">
        <f>'1_共通入力シート【記載必須】'!$B$7</f>
        <v>435015</v>
      </c>
      <c r="D7" s="173" t="str">
        <f>'1_共通入力シート【記載必須】'!$C$7</f>
        <v>市町村</v>
      </c>
      <c r="E7" s="174" t="str">
        <f>'1_共通入力シート【記載必須】'!$D$7</f>
        <v>熊本県</v>
      </c>
      <c r="F7" s="129" t="str">
        <f>'1_共通入力シート【記載必須】'!$E$7</f>
        <v>錦町</v>
      </c>
      <c r="G7" s="128" t="str">
        <f>'1_共通入力シート【記載必須】'!$F$7</f>
        <v>熊本県錦町</v>
      </c>
      <c r="H7" s="534" t="s">
        <v>513</v>
      </c>
      <c r="I7" s="260" t="s">
        <v>514</v>
      </c>
      <c r="J7" s="261" t="s">
        <v>293</v>
      </c>
      <c r="K7" s="262" t="s">
        <v>515</v>
      </c>
      <c r="L7" s="262" t="s">
        <v>449</v>
      </c>
      <c r="M7" s="535" t="s">
        <v>516</v>
      </c>
      <c r="N7" s="264">
        <f>IF(リンク先!$G$2=CT7,リンク先!$F$2,IF(リンク先!$G$3=CT7,リンク先!$F$3,IF(リンク先!$G$4=CT7,リンク先!$F$4,IF(リンク先!$G$5=CT7,リンク先!$F$5,IF(リンク先!$G$6=CT7,リンク先!$F$6,IF(リンク先!$G$7=CT7,リンク先!$F$7,IF(リンク先!$G$8=CT7,リンク先!$F$8)))))))</f>
        <v>0.66666666666666663</v>
      </c>
      <c r="O7" s="265">
        <v>2400000</v>
      </c>
      <c r="P7" s="265">
        <v>0</v>
      </c>
      <c r="Q7" s="266">
        <v>2400000</v>
      </c>
      <c r="R7" s="339">
        <f>O7-P7</f>
        <v>2400000</v>
      </c>
      <c r="S7" s="536" t="s">
        <v>517</v>
      </c>
      <c r="T7" s="536" t="s">
        <v>518</v>
      </c>
      <c r="U7" s="198" t="s">
        <v>519</v>
      </c>
      <c r="V7" s="199">
        <v>2020</v>
      </c>
      <c r="W7" s="176">
        <f>DATEVALUE(V7&amp;"年12月31日")</f>
        <v>44196</v>
      </c>
      <c r="X7" s="177">
        <f>2025-V7</f>
        <v>5</v>
      </c>
      <c r="Y7" s="351" t="str">
        <f>'1_共通入力シート【記載必須】'!$G$7</f>
        <v>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v>
      </c>
      <c r="Z7" s="537" t="s">
        <v>520</v>
      </c>
      <c r="AA7" s="198" t="s">
        <v>521</v>
      </c>
      <c r="AB7" s="198" t="s">
        <v>521</v>
      </c>
      <c r="AC7" s="198" t="s">
        <v>521</v>
      </c>
      <c r="AD7" s="198" t="s">
        <v>521</v>
      </c>
      <c r="AE7" s="331"/>
      <c r="AF7" s="331"/>
      <c r="AG7" s="331"/>
      <c r="AH7" s="331"/>
      <c r="AI7" s="537" t="s">
        <v>522</v>
      </c>
      <c r="AJ7" s="340" t="s">
        <v>523</v>
      </c>
      <c r="AK7" s="341">
        <v>2</v>
      </c>
      <c r="AL7" s="342">
        <v>3</v>
      </c>
      <c r="AM7" s="343">
        <f>SUM(AK7:AL7)</f>
        <v>5</v>
      </c>
      <c r="AN7" s="258">
        <v>2</v>
      </c>
      <c r="AO7" s="259">
        <v>4</v>
      </c>
      <c r="AP7" s="344">
        <f>SUM(AN7:AO7)</f>
        <v>6</v>
      </c>
      <c r="AQ7" s="257">
        <v>0</v>
      </c>
      <c r="AR7" s="345" t="s">
        <v>524</v>
      </c>
      <c r="AS7" s="538" t="s">
        <v>525</v>
      </c>
      <c r="AT7" s="178">
        <f>600000*AN7</f>
        <v>1200000</v>
      </c>
      <c r="AU7" s="346">
        <f>300000*AO7</f>
        <v>1200000</v>
      </c>
      <c r="AV7" s="257"/>
      <c r="AW7" s="216">
        <f>SUM(AT7:AV7)</f>
        <v>2400000</v>
      </c>
      <c r="AX7" s="492"/>
      <c r="AY7" s="537" t="s">
        <v>526</v>
      </c>
      <c r="AZ7" s="179" t="str">
        <f>IF('1_共通入力シート【記載必須】'!H$7="","",'1_共通入力シート【記載必須】'!H$7)</f>
        <v>不妊治療の助成</v>
      </c>
      <c r="BA7" s="132" t="str">
        <f>IF('1_共通入力シート【記載必須】'!I$7="","",'1_共通入力シート【記載必須】'!I$7)</f>
        <v>件</v>
      </c>
      <c r="BB7" s="132" t="str">
        <f>IF('1_共通入力シート【記載必須】'!J$7="","",'1_共通入力シート【記載必須】'!J$7)</f>
        <v>18（Ｒ9年度）</v>
      </c>
      <c r="BC7" s="180" t="str">
        <f>IF('1_共通入力シート【記載必須】'!K$7="","",'1_共通入力シート【記載必須】'!K$7)</f>
        <v>---</v>
      </c>
      <c r="BD7" s="179" t="str">
        <f>IF('1_共通入力シート【記載必須】'!L$7="","",'1_共通入力シート【記載必須】'!L$7)</f>
        <v>子宝祝い金</v>
      </c>
      <c r="BE7" s="132" t="str">
        <f>IF('1_共通入力シート【記載必須】'!M$7="","",'1_共通入力シート【記載必須】'!M$7)</f>
        <v>件</v>
      </c>
      <c r="BF7" s="132" t="str">
        <f>IF('1_共通入力シート【記載必須】'!N$7="","",'1_共通入力シート【記載必須】'!N$7)</f>
        <v>320
（Ｒ6～Ｒ9年度の累計）</v>
      </c>
      <c r="BG7" s="180" t="str">
        <f>IF('1_共通入力シート【記載必須】'!O$7="","",'1_共通入力シート【記載必須】'!O$7)</f>
        <v>---</v>
      </c>
      <c r="BH7" s="179" t="str">
        <f>IF('1_共通入力シート【記載必須】'!P$7="","",'1_共通入力シート【記載必須】'!P$7)</f>
        <v>子ども医療費の助成</v>
      </c>
      <c r="BI7" s="132" t="str">
        <f>IF('1_共通入力シート【記載必須】'!Q$7="","",'1_共通入力シート【記載必須】'!Q$7)</f>
        <v>件</v>
      </c>
      <c r="BJ7" s="132" t="str">
        <f>IF('1_共通入力シート【記載必須】'!R$7="","",'1_共通入力シート【記載必須】'!R$7)</f>
        <v>28,000（年間）</v>
      </c>
      <c r="BK7" s="180" t="str">
        <f>IF('1_共通入力シート【記載必須】'!S$7="","",'1_共通入力シート【記載必須】'!S$7)</f>
        <v>---</v>
      </c>
      <c r="BL7" s="179" t="str">
        <f>IF('1_共通入力シート【記載必須】'!T$7="","",'1_共通入力シート【記載必須】'!T$7)</f>
        <v>学童保育の充実</v>
      </c>
      <c r="BM7" s="132" t="str">
        <f>IF('1_共通入力シート【記載必須】'!U$7="","",'1_共通入力シート【記載必須】'!U$7)</f>
        <v>件</v>
      </c>
      <c r="BN7" s="132" t="str">
        <f>IF('1_共通入力シート【記載必須】'!V$7="","",'1_共通入力シート【記載必須】'!V$7)</f>
        <v>4（Ｒ6年度）</v>
      </c>
      <c r="BO7" s="180" t="str">
        <f>IF('1_共通入力シート【記載必須】'!W$7="","",'1_共通入力シート【記載必須】'!W$7)</f>
        <v>4（Ｒ6年度）</v>
      </c>
      <c r="BP7" s="179" t="str">
        <f>IF('1_共通入力シート【記載必須】'!X$7="","",'1_共通入力シート【記載必須】'!X$7)</f>
        <v>妊婦健康診断の無料実施（低出生体重児の出生率の減少）</v>
      </c>
      <c r="BQ7" s="132" t="str">
        <f>IF('1_共通入力シート【記載必須】'!Y$7="","",'1_共通入力シート【記載必須】'!Y$7)</f>
        <v>％</v>
      </c>
      <c r="BR7" s="132" t="str">
        <f>IF('1_共通入力シート【記載必須】'!Z$7="","",'1_共通入力シート【記載必須】'!Z$7)</f>
        <v>5（Ｒ9年度）</v>
      </c>
      <c r="BS7" s="180" t="str">
        <f>IF('1_共通入力シート【記載必須】'!AA$7="","",'1_共通入力シート【記載必須】'!AA$7)</f>
        <v>---</v>
      </c>
      <c r="BT7" s="130" t="str">
        <f>IF('1_共通入力シート【記載必須】'!AB$7="","",'1_共通入力シート【記載必須】'!AB$7)</f>
        <v>合計特殊出生率</v>
      </c>
      <c r="BU7" s="181" t="str">
        <f>IF('1_共通入力シート【記載必須】'!AC$7="","",'1_共通入力シート【記載必須】'!AC$7)</f>
        <v/>
      </c>
      <c r="BV7" s="180" t="str">
        <f>IF('1_共通入力シート【記載必須】'!AD$7="","",'1_共通入力シート【記載必須】'!AD$7)</f>
        <v>1.95
（Ｈ31～Ｒ4）</v>
      </c>
      <c r="BW7" s="130" t="str">
        <f>IF('1_共通入力シート【記載必須】'!AE$7="","",'1_共通入力シート【記載必須】'!AE$7)</f>
        <v>婚姻件数</v>
      </c>
      <c r="BX7" s="132" t="str">
        <f>IF('1_共通入力シート【記載必須】'!AF$7="","",'1_共通入力シート【記載必須】'!AF$7)</f>
        <v>件</v>
      </c>
      <c r="BY7" s="180" t="str">
        <f>IF('1_共通入力シート【記載必須】'!AG$7="","",'1_共通入力シート【記載必須】'!AG$7)</f>
        <v>32(R5年度）</v>
      </c>
      <c r="BZ7" s="130" t="str">
        <f>IF('1_共通入力シート【記載必須】'!AH$7="","",'1_共通入力シート【記載必須】'!AH$7)</f>
        <v>婚姻率</v>
      </c>
      <c r="CA7" s="181" t="str">
        <f>IF('1_共通入力シート【記載必須】'!AI$7="","",'1_共通入力シート【記載必須】'!AI$7)</f>
        <v/>
      </c>
      <c r="CB7" s="180" t="str">
        <f>IF('1_共通入力シート【記載必須】'!AJ$7="","",'1_共通入力シート【記載必須】'!AJ$7)</f>
        <v>3.16(R5年度）</v>
      </c>
      <c r="CC7" s="179" t="s">
        <v>75</v>
      </c>
      <c r="CD7" s="132" t="s">
        <v>202</v>
      </c>
      <c r="CE7" s="539" t="s">
        <v>226</v>
      </c>
      <c r="CF7" s="540" t="s">
        <v>527</v>
      </c>
      <c r="CG7" s="182" t="s">
        <v>78</v>
      </c>
      <c r="CH7" s="132" t="s">
        <v>202</v>
      </c>
      <c r="CI7" s="539" t="s">
        <v>226</v>
      </c>
      <c r="CJ7" s="540" t="s">
        <v>528</v>
      </c>
      <c r="CK7" s="179" t="s">
        <v>79</v>
      </c>
      <c r="CL7" s="132" t="s">
        <v>202</v>
      </c>
      <c r="CM7" s="539" t="s">
        <v>226</v>
      </c>
      <c r="CN7" s="540" t="s">
        <v>528</v>
      </c>
      <c r="CO7" s="541">
        <v>45747</v>
      </c>
      <c r="CP7" s="526"/>
      <c r="CQ7" s="529"/>
      <c r="CR7" s="436"/>
      <c r="CT7" s="138" t="str">
        <f>J7&amp;K7</f>
        <v>結婚新生活支援事業都道府県主導型市町村連携コース</v>
      </c>
    </row>
    <row r="8" spans="2:118" ht="172.35" customHeight="1" thickTop="1" x14ac:dyDescent="0.15">
      <c r="B8" s="406" t="s">
        <v>335</v>
      </c>
      <c r="C8" s="183"/>
      <c r="D8" s="151"/>
      <c r="E8" s="376"/>
      <c r="F8" s="376"/>
      <c r="G8" s="377"/>
      <c r="H8" s="378" t="s">
        <v>337</v>
      </c>
      <c r="I8" s="491" t="s">
        <v>456</v>
      </c>
      <c r="J8" s="185"/>
      <c r="K8" s="184"/>
      <c r="L8" s="186"/>
      <c r="M8" s="250" t="s">
        <v>339</v>
      </c>
      <c r="N8" s="184"/>
      <c r="O8" s="716"/>
      <c r="P8" s="716"/>
      <c r="Q8" s="250" t="s">
        <v>348</v>
      </c>
      <c r="R8" s="196"/>
      <c r="S8" s="516" t="s">
        <v>497</v>
      </c>
      <c r="T8" s="517"/>
      <c r="U8" s="373"/>
      <c r="V8" s="374"/>
      <c r="W8" s="375"/>
      <c r="X8" s="374"/>
      <c r="Y8" s="372" t="str">
        <f>'1_共通入力シート【記載必須】'!$G$8</f>
        <v>（記載例）
　過年度に引き続き、婚姻件数や婚姻率の低下に歯止めをかけるべく、出会いの場の創出を重点的に行うほか、主に若い世代に対してライフプランセミナーを重点的に行う。その際、EBPMを意識した事業を推進するため、実施後に事業対象者に丁寧にアンケート調査等を行い、次年度以降により効果的な取組を行えるように留意する。
　また、結婚新生活支援事業を実施し、経済的不安から結婚に踏み切れない層に対して補助を行う。
（留意点）
・地域の実情及び課題を踏まえ、自治体が展開する少子化対策の全体像を記載</v>
      </c>
      <c r="Z8" s="248" t="s">
        <v>425</v>
      </c>
      <c r="AA8" s="152"/>
      <c r="AB8" s="152"/>
      <c r="AC8" s="152"/>
      <c r="AD8" s="152"/>
      <c r="AE8" s="254" t="s">
        <v>352</v>
      </c>
      <c r="AF8" s="254" t="s">
        <v>460</v>
      </c>
      <c r="AG8" s="254" t="s">
        <v>353</v>
      </c>
      <c r="AH8" s="254" t="s">
        <v>354</v>
      </c>
      <c r="AI8" s="408" t="s">
        <v>426</v>
      </c>
      <c r="AJ8" s="409"/>
      <c r="AK8" s="410"/>
      <c r="AL8" s="134"/>
      <c r="AM8" s="188"/>
      <c r="AN8" s="134"/>
      <c r="AO8" s="411"/>
      <c r="AP8" s="188"/>
      <c r="AQ8" s="412"/>
      <c r="AR8" s="350" t="s">
        <v>427</v>
      </c>
      <c r="AS8" s="713" t="s">
        <v>336</v>
      </c>
      <c r="AT8" s="729"/>
      <c r="AU8" s="730"/>
      <c r="AV8" s="413" t="s">
        <v>361</v>
      </c>
      <c r="AW8" s="498">
        <f>Q7</f>
        <v>2400000</v>
      </c>
      <c r="AX8" s="330" t="s">
        <v>457</v>
      </c>
      <c r="AY8" s="330" t="s">
        <v>409</v>
      </c>
      <c r="AZ8" s="364" t="str">
        <f>'1_共通入力シート【記載必須】'!$H$8</f>
        <v>（記載例）
公的結婚支援による成婚者数</v>
      </c>
      <c r="BA8" s="365" t="str">
        <f>'1_共通入力シート【記載必須】'!$I$8</f>
        <v>件</v>
      </c>
      <c r="BB8" s="366" t="str">
        <f>'1_共通入力シート【記載必須】'!$J$8</f>
        <v>300（R10年度）</v>
      </c>
      <c r="BC8" s="366" t="str">
        <f>'1_共通入力シート【記載必須】'!$K$8</f>
        <v>100（R5年度）
or
数値がない場合は「---」</v>
      </c>
      <c r="BD8" s="389"/>
      <c r="BE8" s="390"/>
      <c r="BF8" s="391"/>
      <c r="BG8" s="391"/>
      <c r="BH8" s="392"/>
      <c r="BI8" s="390"/>
      <c r="BJ8" s="391"/>
      <c r="BK8" s="391"/>
      <c r="BL8" s="392"/>
      <c r="BM8" s="390"/>
      <c r="BN8" s="391"/>
      <c r="BO8" s="391"/>
      <c r="BP8" s="392"/>
      <c r="BQ8" s="390"/>
      <c r="BR8" s="391"/>
      <c r="BS8" s="391"/>
      <c r="BT8" s="149"/>
      <c r="BU8" s="149"/>
      <c r="BV8" s="368" t="str">
        <f>'1_共通入力シート【記載必須】'!$AD$8</f>
        <v>1.5（R5年）
or
数値がない場合は「---」</v>
      </c>
      <c r="BW8" s="149"/>
      <c r="BX8" s="149"/>
      <c r="BY8" s="394"/>
      <c r="BZ8" s="393"/>
      <c r="CA8" s="393"/>
      <c r="CB8" s="394"/>
      <c r="CC8" s="149"/>
      <c r="CD8" s="149"/>
      <c r="CE8" s="362" t="s">
        <v>226</v>
      </c>
      <c r="CF8" s="522" t="s">
        <v>505</v>
      </c>
      <c r="CG8" s="149"/>
      <c r="CH8" s="149"/>
      <c r="CI8" s="362" t="s">
        <v>227</v>
      </c>
      <c r="CJ8" s="522" t="s">
        <v>505</v>
      </c>
      <c r="CK8" s="149"/>
      <c r="CL8" s="149"/>
      <c r="CM8" s="395"/>
      <c r="CN8" s="395"/>
      <c r="CO8" s="516" t="s">
        <v>508</v>
      </c>
      <c r="CP8" s="516" t="s">
        <v>511</v>
      </c>
      <c r="CQ8" s="437"/>
      <c r="CR8" s="433"/>
    </row>
    <row r="9" spans="2:118" ht="236.25" customHeight="1" x14ac:dyDescent="0.15">
      <c r="B9" s="150"/>
      <c r="C9" s="150"/>
      <c r="D9" s="150"/>
      <c r="E9" s="151"/>
      <c r="F9" s="151"/>
      <c r="G9" s="151"/>
      <c r="H9" s="151"/>
      <c r="I9" s="184"/>
      <c r="J9" s="184"/>
      <c r="K9" s="184"/>
      <c r="L9" s="184"/>
      <c r="M9" s="251"/>
      <c r="N9" s="184"/>
      <c r="O9" s="184"/>
      <c r="P9" s="184"/>
      <c r="Q9" s="251"/>
      <c r="R9" s="184"/>
      <c r="S9" s="184"/>
      <c r="T9" s="187"/>
      <c r="U9" s="184"/>
      <c r="V9" s="184"/>
      <c r="W9" s="184"/>
      <c r="X9" s="187"/>
      <c r="Y9" s="152"/>
      <c r="Z9" s="152"/>
      <c r="AA9" s="152"/>
      <c r="AB9" s="152"/>
      <c r="AC9" s="152"/>
      <c r="AD9" s="152"/>
      <c r="AE9" s="255"/>
      <c r="AF9" s="255"/>
      <c r="AG9" s="255"/>
      <c r="AH9" s="255"/>
      <c r="AI9" s="152"/>
      <c r="AJ9" s="184"/>
      <c r="AK9" s="184"/>
      <c r="AL9" s="184"/>
      <c r="AM9" s="149"/>
      <c r="AN9" s="149"/>
      <c r="AO9" s="149"/>
      <c r="AP9" s="149"/>
      <c r="AQ9" s="149"/>
      <c r="AR9" s="184"/>
      <c r="AS9" s="714"/>
      <c r="AT9" s="188"/>
      <c r="AU9" s="189"/>
      <c r="AV9" s="190" t="s">
        <v>512</v>
      </c>
      <c r="AW9" s="200" t="str">
        <f>IF(AW7&gt;Q7,"H＞「対象経費支出予定額」",IF(AW7=Q7,"H＝「対象経費支出予定額」",IF(AW7&lt;Q7,"H＜「対象経費支出予定額」(×のため「対象経費支出予定額」を要修正)")))</f>
        <v>H＝「対象経費支出予定額」</v>
      </c>
      <c r="AX9" s="152"/>
      <c r="AY9" s="191"/>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92"/>
      <c r="CG9" s="149"/>
      <c r="CH9" s="149"/>
      <c r="CI9" s="711"/>
      <c r="CJ9" s="711"/>
      <c r="CK9" s="149"/>
      <c r="CL9" s="149"/>
      <c r="CM9" s="149"/>
      <c r="CN9" s="149"/>
      <c r="CO9" s="438"/>
      <c r="CP9" s="439"/>
      <c r="CQ9" s="440"/>
      <c r="CR9" s="149"/>
    </row>
    <row r="10" spans="2:118" s="153" customFormat="1" ht="22.5" customHeight="1" x14ac:dyDescent="0.15">
      <c r="B10" s="557"/>
      <c r="C10" s="557"/>
      <c r="D10" s="557"/>
      <c r="E10" s="557"/>
      <c r="F10" s="557"/>
      <c r="G10" s="557"/>
      <c r="H10" s="623"/>
      <c r="I10" s="184"/>
      <c r="J10" s="184"/>
      <c r="K10" s="184"/>
      <c r="L10" s="184"/>
      <c r="M10" s="184"/>
      <c r="N10" s="184"/>
      <c r="O10" s="184"/>
      <c r="P10" s="184"/>
      <c r="Q10" s="184"/>
      <c r="R10" s="184"/>
      <c r="S10" s="184"/>
      <c r="T10" s="187"/>
      <c r="U10" s="184"/>
      <c r="V10" s="184"/>
      <c r="W10" s="184"/>
      <c r="X10" s="187"/>
      <c r="Y10" s="152"/>
      <c r="Z10" s="152"/>
      <c r="AA10" s="152"/>
      <c r="AB10" s="152"/>
      <c r="AC10" s="152"/>
      <c r="AD10" s="152"/>
      <c r="AE10" s="152"/>
      <c r="AF10" s="152"/>
      <c r="AG10" s="152"/>
      <c r="AH10" s="152"/>
      <c r="AI10" s="152"/>
      <c r="AJ10" s="184"/>
      <c r="AK10" s="184"/>
      <c r="AL10" s="184"/>
      <c r="AM10" s="149"/>
      <c r="AN10" s="149"/>
      <c r="AO10" s="149"/>
      <c r="AP10" s="149"/>
      <c r="AQ10" s="149"/>
      <c r="AR10" s="184"/>
      <c r="AS10" s="152"/>
      <c r="AT10" s="188"/>
      <c r="AU10" s="188"/>
      <c r="AV10" s="193"/>
      <c r="AW10" s="149"/>
      <c r="AX10" s="152"/>
      <c r="AY10" s="152"/>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438"/>
      <c r="CP10" s="439"/>
      <c r="CQ10" s="440"/>
      <c r="CR10" s="149"/>
    </row>
    <row r="11" spans="2:118" s="153" customFormat="1" x14ac:dyDescent="0.15">
      <c r="B11" s="154"/>
      <c r="C11" s="154"/>
      <c r="D11" s="154"/>
      <c r="E11" s="155"/>
      <c r="F11" s="155"/>
      <c r="G11" s="155"/>
      <c r="H11" s="155"/>
      <c r="I11" s="154"/>
      <c r="J11" s="154"/>
      <c r="K11" s="154"/>
      <c r="L11" s="154"/>
      <c r="M11" s="154"/>
      <c r="N11" s="154"/>
      <c r="O11" s="154"/>
      <c r="P11" s="184"/>
      <c r="Q11" s="154"/>
      <c r="R11" s="184"/>
      <c r="S11" s="154"/>
      <c r="T11" s="154"/>
      <c r="U11" s="154"/>
      <c r="V11" s="154"/>
      <c r="W11" s="154"/>
      <c r="X11" s="154"/>
      <c r="Y11" s="156"/>
      <c r="Z11" s="156"/>
      <c r="AA11" s="156"/>
      <c r="AB11" s="156"/>
      <c r="AC11" s="156"/>
      <c r="AD11" s="156"/>
      <c r="AJ11" s="154"/>
      <c r="AK11" s="154"/>
      <c r="AL11" s="154"/>
      <c r="AM11" s="157"/>
      <c r="AN11" s="157"/>
      <c r="AO11" s="157"/>
      <c r="AP11" s="157"/>
      <c r="AQ11" s="157"/>
      <c r="AR11" s="154"/>
      <c r="AS11" s="156"/>
      <c r="AT11" s="194"/>
      <c r="AU11" s="194"/>
      <c r="AV11" s="195"/>
      <c r="AW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7"/>
      <c r="CN11" s="157"/>
      <c r="CO11" s="438"/>
      <c r="CP11" s="439"/>
      <c r="CQ11" s="440"/>
      <c r="CR11" s="149"/>
    </row>
    <row r="12" spans="2:118" x14ac:dyDescent="0.15">
      <c r="P12" s="154"/>
      <c r="R12" s="154"/>
      <c r="CO12" s="438"/>
      <c r="CP12" s="439"/>
      <c r="CQ12" s="440"/>
    </row>
    <row r="13" spans="2:118" x14ac:dyDescent="0.15">
      <c r="CO13" s="438"/>
      <c r="CP13" s="439"/>
      <c r="CQ13" s="440"/>
    </row>
    <row r="14" spans="2:118" x14ac:dyDescent="0.15">
      <c r="CO14" s="438"/>
      <c r="CP14" s="439"/>
      <c r="CQ14" s="440"/>
    </row>
    <row r="15" spans="2:118" x14ac:dyDescent="0.15">
      <c r="CO15" s="438"/>
      <c r="CP15" s="439"/>
      <c r="CQ15" s="440"/>
    </row>
    <row r="16" spans="2:118" x14ac:dyDescent="0.15">
      <c r="CO16" s="438"/>
      <c r="CP16" s="439"/>
      <c r="CQ16" s="440"/>
    </row>
    <row r="17" spans="93:95" x14ac:dyDescent="0.15">
      <c r="CO17" s="438"/>
      <c r="CP17" s="439"/>
      <c r="CQ17" s="440"/>
    </row>
    <row r="18" spans="93:95" x14ac:dyDescent="0.15">
      <c r="CO18" s="438"/>
      <c r="CP18" s="439"/>
      <c r="CQ18" s="440"/>
    </row>
    <row r="19" spans="93:95" x14ac:dyDescent="0.15">
      <c r="CO19" s="438"/>
      <c r="CP19" s="439"/>
      <c r="CQ19" s="440"/>
    </row>
    <row r="20" spans="93:95" x14ac:dyDescent="0.15">
      <c r="CO20" s="438"/>
      <c r="CP20" s="439"/>
      <c r="CQ20" s="440"/>
    </row>
    <row r="21" spans="93:95" x14ac:dyDescent="0.15">
      <c r="CO21" s="438"/>
      <c r="CP21" s="439"/>
      <c r="CQ21" s="440"/>
    </row>
    <row r="22" spans="93:95" x14ac:dyDescent="0.15">
      <c r="CO22" s="438"/>
      <c r="CP22" s="439"/>
      <c r="CQ22" s="440"/>
    </row>
    <row r="23" spans="93:95" x14ac:dyDescent="0.15">
      <c r="CO23" s="438"/>
      <c r="CP23" s="439"/>
      <c r="CQ23" s="440"/>
    </row>
    <row r="24" spans="93:95" x14ac:dyDescent="0.15">
      <c r="CO24" s="438"/>
      <c r="CP24" s="439"/>
      <c r="CQ24" s="440"/>
    </row>
    <row r="25" spans="93:95" x14ac:dyDescent="0.15">
      <c r="CO25" s="438"/>
      <c r="CP25" s="439"/>
      <c r="CQ25" s="440"/>
    </row>
    <row r="26" spans="93:95" x14ac:dyDescent="0.15">
      <c r="CO26" s="367"/>
      <c r="CP26" s="367"/>
      <c r="CQ26" s="441"/>
    </row>
    <row r="27" spans="93:95" x14ac:dyDescent="0.15">
      <c r="CO27" s="149"/>
      <c r="CP27" s="149"/>
      <c r="CQ27" s="192"/>
    </row>
    <row r="28" spans="93:95" x14ac:dyDescent="0.15">
      <c r="CO28" s="149"/>
      <c r="CP28" s="149"/>
      <c r="CQ28" s="149"/>
    </row>
    <row r="29" spans="93:95" x14ac:dyDescent="0.15">
      <c r="CO29" s="157"/>
      <c r="CP29" s="157"/>
      <c r="CQ29" s="157"/>
    </row>
  </sheetData>
  <sheetProtection sheet="1" formatCells="0" formatColumns="0" formatRows="0" autoFilter="0"/>
  <autoFilter ref="B6:DN6" xr:uid="{CEDA6F90-DAED-4454-9771-7C06E0983B38}"/>
  <mergeCells count="84">
    <mergeCell ref="CG2:CN2"/>
    <mergeCell ref="CG3:CN3"/>
    <mergeCell ref="CK4:CN4"/>
    <mergeCell ref="CO2:CQ2"/>
    <mergeCell ref="CO3:CQ3"/>
    <mergeCell ref="CO4:CO5"/>
    <mergeCell ref="CP4:CQ4"/>
    <mergeCell ref="CG4:CJ4"/>
    <mergeCell ref="AY3:AY5"/>
    <mergeCell ref="AV3:AV5"/>
    <mergeCell ref="AZ4:BC4"/>
    <mergeCell ref="AZ3:BS3"/>
    <mergeCell ref="BT3:CB3"/>
    <mergeCell ref="BW4:BY4"/>
    <mergeCell ref="BZ4:CB4"/>
    <mergeCell ref="BD4:BG4"/>
    <mergeCell ref="AG3:AG5"/>
    <mergeCell ref="AN3:AN5"/>
    <mergeCell ref="AH3:AH5"/>
    <mergeCell ref="AT8:AU8"/>
    <mergeCell ref="AU3:AU5"/>
    <mergeCell ref="AT3:AT5"/>
    <mergeCell ref="AI3:AI5"/>
    <mergeCell ref="AS3:AS5"/>
    <mergeCell ref="AJ3:AJ5"/>
    <mergeCell ref="AK3:AK5"/>
    <mergeCell ref="AL3:AL5"/>
    <mergeCell ref="AM3:AM5"/>
    <mergeCell ref="CC2:CF2"/>
    <mergeCell ref="BH4:BK4"/>
    <mergeCell ref="BL4:BO4"/>
    <mergeCell ref="BP4:BS4"/>
    <mergeCell ref="BT4:BV4"/>
    <mergeCell ref="AZ2:BS2"/>
    <mergeCell ref="BT2:CB2"/>
    <mergeCell ref="CC3:CF3"/>
    <mergeCell ref="CC4:CF4"/>
    <mergeCell ref="B10:H10"/>
    <mergeCell ref="V3:V5"/>
    <mergeCell ref="W3:W5"/>
    <mergeCell ref="AB3:AB5"/>
    <mergeCell ref="AC3:AC5"/>
    <mergeCell ref="I3:I5"/>
    <mergeCell ref="J3:J5"/>
    <mergeCell ref="K3:K5"/>
    <mergeCell ref="L3:L5"/>
    <mergeCell ref="M3:M5"/>
    <mergeCell ref="S3:T5"/>
    <mergeCell ref="Y3:Y5"/>
    <mergeCell ref="Z3:Z5"/>
    <mergeCell ref="AA3:AA5"/>
    <mergeCell ref="U3:U5"/>
    <mergeCell ref="CI9:CJ9"/>
    <mergeCell ref="O3:O5"/>
    <mergeCell ref="X3:X5"/>
    <mergeCell ref="B1:H1"/>
    <mergeCell ref="AS8:AS9"/>
    <mergeCell ref="B3:B5"/>
    <mergeCell ref="C3:C5"/>
    <mergeCell ref="D3:D5"/>
    <mergeCell ref="P3:P5"/>
    <mergeCell ref="R3:R5"/>
    <mergeCell ref="O8:P8"/>
    <mergeCell ref="AA2:AD2"/>
    <mergeCell ref="AJ2:AM2"/>
    <mergeCell ref="AD3:AD5"/>
    <mergeCell ref="AE3:AE5"/>
    <mergeCell ref="AF3:AF5"/>
    <mergeCell ref="AN2:AY2"/>
    <mergeCell ref="E3:E5"/>
    <mergeCell ref="F3:F5"/>
    <mergeCell ref="H3:H5"/>
    <mergeCell ref="N3:N5"/>
    <mergeCell ref="I2:Q2"/>
    <mergeCell ref="G3:G5"/>
    <mergeCell ref="B2:H2"/>
    <mergeCell ref="AE2:AI2"/>
    <mergeCell ref="AO3:AO5"/>
    <mergeCell ref="AP3:AP5"/>
    <mergeCell ref="AQ3:AQ5"/>
    <mergeCell ref="AR3:AR5"/>
    <mergeCell ref="AW3:AW5"/>
    <mergeCell ref="AX3:AX5"/>
    <mergeCell ref="Q3:Q5"/>
  </mergeCells>
  <phoneticPr fontId="56"/>
  <conditionalFormatting sqref="AK7:AM7">
    <cfRule type="expression" dxfId="12" priority="17">
      <formula>$AJ$7="未実施"</formula>
    </cfRule>
  </conditionalFormatting>
  <conditionalFormatting sqref="AX7">
    <cfRule type="expression" dxfId="11" priority="9">
      <formula>$Q$7=$AW$7</formula>
    </cfRule>
  </conditionalFormatting>
  <conditionalFormatting sqref="F7">
    <cfRule type="expression" dxfId="10" priority="8">
      <formula>$D7="（都道府県分）"</formula>
    </cfRule>
  </conditionalFormatting>
  <dataValidations count="17">
    <dataValidation type="list" allowBlank="1" showInputMessage="1" showErrorMessage="1" sqref="U7" xr:uid="{27FAC8CB-7A49-4996-8046-F79881B7F1D5}">
      <formula1>"新規,継続"</formula1>
    </dataValidation>
    <dataValidation type="textLength" allowBlank="1" showInputMessage="1" showErrorMessage="1" errorTitle="文字数超過エラー" error="文字数超過エラー" sqref="AY7 AI7:AI8 Y7:Z7 BR8:BS8 CB8 BF8:BH8 BY8 BV8 CE8:CF8 CI7:CJ8 BN8:BP8 AZ8 BJ8:BL8 BB8:BD8 CQ26 CM7:CN8 CR7:CR8 CC7:CH7 CK7:CL7" xr:uid="{E2D93F0F-C49B-4DA9-8A16-ABE205EA0068}">
      <formula1>1</formula1>
      <formula2>250</formula2>
    </dataValidation>
    <dataValidation type="list" allowBlank="1" showInputMessage="1" showErrorMessage="1" sqref="AA7:AD7" xr:uid="{FD62EACC-5478-495C-87B3-362AA800E974}">
      <formula1>"○"</formula1>
    </dataValidation>
    <dataValidation type="whole" operator="greaterThanOrEqual" allowBlank="1" showInputMessage="1" showErrorMessage="1" sqref="AQ7 R7:R8 AK7:AL7 AV7 AN7:AO7" xr:uid="{71A7FDE3-0155-42FA-88A3-C1E368E451B8}">
      <formula1>0</formula1>
    </dataValidation>
    <dataValidation type="list" allowBlank="1" showInputMessage="1" showErrorMessage="1" sqref="AR7" xr:uid="{944CFC8F-7EFE-4356-B1F5-6C9484B8F5E4}">
      <formula1>"有,無"</formula1>
    </dataValidation>
    <dataValidation type="whole" allowBlank="1" showInputMessage="1" showErrorMessage="1" sqref="C7" xr:uid="{E22BF730-52E7-4F79-B4A0-6630689D649C}">
      <formula1>1</formula1>
      <formula2>999999</formula2>
    </dataValidation>
    <dataValidation type="list" allowBlank="1" showInputMessage="1" showErrorMessage="1" sqref="AJ7" xr:uid="{861C2A83-7A76-4C7E-B99D-B90AB92D8BDA}">
      <formula1>"実施中,未実施"</formula1>
    </dataValidation>
    <dataValidation type="list" allowBlank="1" showInputMessage="1" showErrorMessage="1" sqref="L7" xr:uid="{63520B4E-1981-4AEE-83E7-EA6A0D9A080C}">
      <formula1>INDIRECT(TEXT($J7&amp;$I7&amp;$K7,"@"))</formula1>
    </dataValidation>
    <dataValidation type="list" allowBlank="1" showInputMessage="1" showErrorMessage="1" sqref="K7" xr:uid="{2049E283-BEC8-462F-BA7E-29749952D53B}">
      <formula1>INDIRECT(TEXT($J7&amp;$I7,"@"))</formula1>
    </dataValidation>
    <dataValidation type="list" allowBlank="1" showInputMessage="1" showErrorMessage="1" sqref="E7:E8" xr:uid="{33151204-9A84-4E84-BCCC-6DDDB4B11E18}">
      <formula1>都道府県一覧</formula1>
    </dataValidation>
    <dataValidation type="whole" allowBlank="1" showInputMessage="1" showErrorMessage="1" sqref="V7:V8" xr:uid="{BC00F3AB-4573-4D6C-8328-F743BC53A97A}">
      <formula1>1900</formula1>
      <formula2>2100</formula2>
    </dataValidation>
    <dataValidation type="list" imeMode="hiragana" allowBlank="1" showInputMessage="1" promptTitle="単位" prompt="目標値・現状値の単位を入力してください。リストに表示されない場合は、直接入力してださい。" sqref="BI8 BM8 BE8 BA8 BQ8" xr:uid="{33C2505B-5935-42DF-84DA-FAE01FE03971}">
      <formula1>単位</formula1>
    </dataValidation>
    <dataValidation type="textLength" allowBlank="1" showInputMessage="1" showErrorMessage="1" sqref="AE7:AH8" xr:uid="{B2C761D7-B814-4A17-9DE5-73AB4B5B4184}">
      <formula1>1</formula1>
      <formula2>150</formula2>
    </dataValidation>
    <dataValidation type="textLength" allowBlank="1" showInputMessage="1" showErrorMessage="1" sqref="CQ7:CQ25 CO7 CO9:CO25" xr:uid="{EE98E88F-A4A4-4B94-BC14-5A34DD3F35E9}">
      <formula1>0</formula1>
      <formula2>150</formula2>
    </dataValidation>
    <dataValidation type="whole" operator="greaterThanOrEqual" allowBlank="1" showInputMessage="1" showErrorMessage="1" sqref="O7" xr:uid="{E36B548C-215B-49E1-ADC0-50A3E06BF92C}">
      <formula1>Q7</formula1>
    </dataValidation>
    <dataValidation type="whole" operator="lessThanOrEqual" allowBlank="1" showInputMessage="1" showErrorMessage="1" sqref="Q7" xr:uid="{D569295E-5F83-4417-B02F-0792320CB4B7}">
      <formula1>O7</formula1>
    </dataValidation>
    <dataValidation type="whole" operator="lessThan" allowBlank="1" showInputMessage="1" showErrorMessage="1" sqref="P7" xr:uid="{2DCC6EC8-9048-424F-BB2C-E4068D095E23}">
      <formula1>O7</formula1>
    </dataValidation>
  </dataValidations>
  <pageMargins left="0.23622047244094491" right="0.23622047244094491" top="0.74803149606299213" bottom="0.55118110236220474" header="0.31496062992125984" footer="0.31496062992125984"/>
  <pageSetup paperSize="9" scale="45" pageOrder="overThenDown" orientation="landscape"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7B14640-6A6D-40B3-B2D7-5D0271A8CAC9}">
          <x14:formula1>
            <xm:f>リンク先!$C$12:$C$13</xm:f>
          </x14:formula1>
          <xm:sqref>I7</xm:sqref>
        </x14:dataValidation>
        <x14:dataValidation type="list" allowBlank="1" showInputMessage="1" showErrorMessage="1" xr:uid="{F1D19475-36E8-4C4A-A55A-A026477BC98E}">
          <x14:formula1>
            <xm:f>リンク先!$A$97:$A$98</xm:f>
          </x14:formula1>
          <xm:sqref>D7:D8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9DD60-8224-4950-8DCC-51AC68AF2F56}">
  <sheetPr codeName="Sheet2">
    <tabColor theme="1"/>
    <pageSetUpPr fitToPage="1"/>
  </sheetPr>
  <dimension ref="B1:Z30"/>
  <sheetViews>
    <sheetView view="pageBreakPreview" zoomScale="85" zoomScaleNormal="115" zoomScaleSheetLayoutView="85" workbookViewId="0">
      <selection activeCell="B9" sqref="B9:B28"/>
    </sheetView>
  </sheetViews>
  <sheetFormatPr defaultColWidth="9.140625" defaultRowHeight="12" x14ac:dyDescent="0.15"/>
  <cols>
    <col min="1" max="1" width="3.7109375" style="22" customWidth="1"/>
    <col min="2" max="2" width="7" style="22" customWidth="1"/>
    <col min="3" max="3" width="10.42578125" style="22" customWidth="1"/>
    <col min="4" max="4" width="9" style="279" customWidth="1"/>
    <col min="5" max="5" width="8.85546875" style="280" customWidth="1"/>
    <col min="6" max="6" width="51.7109375" style="22" bestFit="1" customWidth="1"/>
    <col min="7" max="7" width="20.7109375" style="22" customWidth="1"/>
    <col min="8" max="8" width="70.7109375" style="22" bestFit="1" customWidth="1"/>
    <col min="9" max="9" width="47" style="22" customWidth="1"/>
    <col min="10" max="10" width="7.5703125" style="22" customWidth="1"/>
    <col min="11" max="13" width="14.140625" style="267" customWidth="1"/>
    <col min="14" max="14" width="4.140625" style="267" customWidth="1"/>
    <col min="15" max="15" width="11.42578125" style="267" customWidth="1"/>
    <col min="16" max="18" width="8.42578125" style="267" customWidth="1"/>
    <col min="19" max="19" width="10.7109375" style="267" customWidth="1"/>
    <col min="20" max="20" width="5.42578125" style="22" customWidth="1"/>
    <col min="21" max="21" width="13.85546875" style="22" customWidth="1"/>
    <col min="22" max="22" width="9.140625" style="22"/>
    <col min="23" max="23" width="14.42578125" style="22" customWidth="1"/>
    <col min="24" max="24" width="19.140625" style="22" bestFit="1" customWidth="1"/>
    <col min="25" max="25" width="25.28515625" style="22" customWidth="1"/>
    <col min="26" max="26" width="35.7109375" style="22" customWidth="1"/>
    <col min="27" max="16384" width="9.140625" style="22"/>
  </cols>
  <sheetData>
    <row r="1" spans="2:26" ht="75" customHeight="1" x14ac:dyDescent="0.15"/>
    <row r="2" spans="2:26" ht="75.599999999999994" customHeight="1" x14ac:dyDescent="0.15">
      <c r="C2" s="40"/>
      <c r="D2" s="281"/>
      <c r="E2" s="282"/>
      <c r="K2" s="268"/>
      <c r="L2" s="268"/>
      <c r="M2" s="268"/>
      <c r="N2" s="268"/>
      <c r="O2" s="268"/>
      <c r="P2" s="268"/>
      <c r="Q2" s="268"/>
      <c r="R2" s="268"/>
      <c r="S2" s="268"/>
      <c r="T2" s="40"/>
      <c r="U2" s="40"/>
    </row>
    <row r="3" spans="2:26" x14ac:dyDescent="0.15">
      <c r="K3" s="22"/>
      <c r="L3" s="22"/>
      <c r="M3" s="22"/>
      <c r="N3" s="22"/>
      <c r="O3" s="22"/>
      <c r="P3" s="22"/>
      <c r="Q3" s="22"/>
      <c r="R3" s="22"/>
      <c r="S3" s="22"/>
    </row>
    <row r="4" spans="2:26" x14ac:dyDescent="0.15">
      <c r="K4" s="22"/>
      <c r="L4" s="22"/>
      <c r="M4" s="22"/>
      <c r="N4" s="22"/>
      <c r="O4" s="22" t="s">
        <v>365</v>
      </c>
      <c r="P4" s="22"/>
      <c r="Q4" s="22"/>
      <c r="R4" s="22"/>
      <c r="S4" s="22"/>
    </row>
    <row r="5" spans="2:26" ht="15.75" customHeight="1" x14ac:dyDescent="0.15">
      <c r="F5" s="759" t="s">
        <v>380</v>
      </c>
      <c r="G5" s="759"/>
      <c r="H5" s="759"/>
      <c r="I5" s="759"/>
      <c r="K5" s="32"/>
      <c r="L5" s="283"/>
      <c r="M5" s="284"/>
      <c r="N5" s="32"/>
      <c r="O5" s="760" t="s">
        <v>366</v>
      </c>
      <c r="P5" s="761"/>
      <c r="Q5" s="761"/>
      <c r="R5" s="761"/>
      <c r="S5" s="761"/>
    </row>
    <row r="6" spans="2:26" ht="12.75" thickBot="1" x14ac:dyDescent="0.2">
      <c r="K6" s="22"/>
      <c r="L6" s="22"/>
      <c r="M6" s="22"/>
      <c r="N6" s="22"/>
      <c r="O6" s="761"/>
      <c r="P6" s="761"/>
      <c r="Q6" s="761"/>
      <c r="R6" s="761"/>
      <c r="S6" s="761"/>
    </row>
    <row r="7" spans="2:26" ht="36" customHeight="1" x14ac:dyDescent="0.15">
      <c r="B7" s="324" t="s">
        <v>367</v>
      </c>
      <c r="C7" s="326"/>
      <c r="D7" s="322"/>
      <c r="E7" s="322"/>
      <c r="F7" s="324" t="s">
        <v>369</v>
      </c>
      <c r="G7" s="325"/>
      <c r="H7" s="325"/>
      <c r="I7" s="326"/>
      <c r="J7" s="322"/>
      <c r="K7" s="324" t="s">
        <v>370</v>
      </c>
      <c r="L7" s="325"/>
      <c r="M7" s="326"/>
      <c r="N7" s="285"/>
      <c r="O7" s="327" t="s">
        <v>371</v>
      </c>
      <c r="P7" s="328"/>
      <c r="Q7" s="329"/>
      <c r="R7" s="327" t="s">
        <v>372</v>
      </c>
      <c r="S7" s="329"/>
      <c r="U7" s="748" t="s">
        <v>367</v>
      </c>
      <c r="V7" s="749"/>
      <c r="W7" s="750"/>
      <c r="X7" s="762" t="s">
        <v>433</v>
      </c>
      <c r="Y7" s="746" t="s">
        <v>434</v>
      </c>
      <c r="Z7" s="747"/>
    </row>
    <row r="8" spans="2:26" ht="14.25" thickBot="1" x14ac:dyDescent="0.2">
      <c r="B8" s="422" t="s">
        <v>2</v>
      </c>
      <c r="C8" s="423" t="s">
        <v>5</v>
      </c>
      <c r="D8" s="323" t="s">
        <v>368</v>
      </c>
      <c r="E8" s="323" t="s">
        <v>385</v>
      </c>
      <c r="F8" s="287" t="s">
        <v>4</v>
      </c>
      <c r="G8" s="288" t="s">
        <v>5</v>
      </c>
      <c r="H8" s="287" t="s">
        <v>6</v>
      </c>
      <c r="I8" s="287" t="s">
        <v>7</v>
      </c>
      <c r="J8" s="323" t="s">
        <v>386</v>
      </c>
      <c r="K8" s="287" t="s">
        <v>44</v>
      </c>
      <c r="L8" s="287" t="s">
        <v>373</v>
      </c>
      <c r="M8" s="287" t="s">
        <v>374</v>
      </c>
      <c r="N8" s="285"/>
      <c r="O8" s="271" t="s">
        <v>387</v>
      </c>
      <c r="P8" s="272" t="s">
        <v>375</v>
      </c>
      <c r="Q8" s="273" t="s">
        <v>376</v>
      </c>
      <c r="R8" s="274" t="s">
        <v>377</v>
      </c>
      <c r="S8" s="273" t="s">
        <v>378</v>
      </c>
      <c r="U8" s="449" t="s">
        <v>437</v>
      </c>
      <c r="V8" s="448" t="s">
        <v>379</v>
      </c>
      <c r="W8" s="447" t="s">
        <v>5</v>
      </c>
      <c r="X8" s="746"/>
      <c r="Y8" s="443" t="s">
        <v>436</v>
      </c>
      <c r="Z8" s="444" t="s">
        <v>435</v>
      </c>
    </row>
    <row r="9" spans="2:26" s="18" customFormat="1" ht="12.75" customHeight="1" thickTop="1" x14ac:dyDescent="0.15">
      <c r="B9" s="751" t="str">
        <f>IF('1_共通入力シート【記載必須】'!E7="",'1_共通入力シート【記載必須】'!D7,'1_共通入力シート【記載必須】'!E7)</f>
        <v>錦町</v>
      </c>
      <c r="C9" s="754" t="str">
        <f>W9</f>
        <v>市町村</v>
      </c>
      <c r="D9" s="509" t="s">
        <v>35</v>
      </c>
      <c r="E9" s="289">
        <f>'2_個別入力シート（新生活以外）'!I7</f>
        <v>0</v>
      </c>
      <c r="F9" s="290">
        <f>'2_個別入力シート（新生活以外）'!J7</f>
        <v>0</v>
      </c>
      <c r="G9" s="290">
        <f>'2_個別入力シート（新生活以外）'!K7</f>
        <v>0</v>
      </c>
      <c r="H9" s="291">
        <f>'2_個別入力シート（新生活以外）'!L7</f>
        <v>0</v>
      </c>
      <c r="I9" s="292">
        <f>'2_個別入力シート（新生活以外）'!M7</f>
        <v>0</v>
      </c>
      <c r="J9" s="293" t="b">
        <f>'2_個別入力シート（新生活以外）'!N7</f>
        <v>0</v>
      </c>
      <c r="K9" s="294">
        <f>'2_個別入力シート（新生活以外）'!O7</f>
        <v>0</v>
      </c>
      <c r="L9" s="295">
        <f>'2_個別入力シート（新生活以外）'!P7</f>
        <v>0</v>
      </c>
      <c r="M9" s="294">
        <f>'2_個別入力シート（新生活以外）'!Q7</f>
        <v>0</v>
      </c>
      <c r="N9" s="275"/>
      <c r="O9" s="276"/>
      <c r="P9" s="296"/>
      <c r="Q9" s="297"/>
      <c r="R9" s="298"/>
      <c r="S9" s="299"/>
      <c r="U9" s="450">
        <f>'1_共通入力シート【記載必須】'!$B$7</f>
        <v>435015</v>
      </c>
      <c r="V9" s="286" t="str">
        <f>IF('1_共通入力シート【記載必須】'!$E$7="",'1_共通入力シート【記載必須】'!$D$7,'1_共通入力シート【記載必須】'!$E$7)</f>
        <v>錦町</v>
      </c>
      <c r="W9" s="442" t="str">
        <f>'1_共通入力シート【記載必須】'!$C$7</f>
        <v>市町村</v>
      </c>
      <c r="X9" s="446">
        <f>'2_個別入力シート（新生活以外）'!FI7</f>
        <v>0</v>
      </c>
      <c r="Y9" s="446">
        <f>'2_個別入力シート（新生活以外）'!FJ7</f>
        <v>0</v>
      </c>
      <c r="Z9" s="507">
        <f>'2_個別入力シート（新生活以外）'!FK7</f>
        <v>0</v>
      </c>
    </row>
    <row r="10" spans="2:26" s="18" customFormat="1" ht="12.75" customHeight="1" x14ac:dyDescent="0.15">
      <c r="B10" s="752"/>
      <c r="C10" s="755"/>
      <c r="D10" s="510" t="s">
        <v>333</v>
      </c>
      <c r="E10" s="301">
        <f>'2_個別入力シート（新生活以外）'!I8</f>
        <v>0</v>
      </c>
      <c r="F10" s="300">
        <f>'2_個別入力シート（新生活以外）'!J8</f>
        <v>0</v>
      </c>
      <c r="G10" s="300">
        <f>'2_個別入力シート（新生活以外）'!K8</f>
        <v>0</v>
      </c>
      <c r="H10" s="300">
        <f>'2_個別入力シート（新生活以外）'!L8</f>
        <v>0</v>
      </c>
      <c r="I10" s="302">
        <f>'2_個別入力シート（新生活以外）'!M8</f>
        <v>0</v>
      </c>
      <c r="J10" s="303" t="b">
        <f>'2_個別入力シート（新生活以外）'!N8</f>
        <v>0</v>
      </c>
      <c r="K10" s="304">
        <f>'2_個別入力シート（新生活以外）'!O8</f>
        <v>0</v>
      </c>
      <c r="L10" s="305">
        <f>'2_個別入力シート（新生活以外）'!P8</f>
        <v>0</v>
      </c>
      <c r="M10" s="304">
        <f>'2_個別入力シート（新生活以外）'!Q8</f>
        <v>0</v>
      </c>
      <c r="N10" s="269"/>
      <c r="O10" s="270"/>
      <c r="P10" s="306"/>
      <c r="Q10" s="307"/>
      <c r="R10" s="308"/>
      <c r="S10" s="309"/>
      <c r="U10" s="450">
        <f>'1_共通入力シート【記載必須】'!$B$7</f>
        <v>435015</v>
      </c>
      <c r="V10" s="286" t="str">
        <f>IF('1_共通入力シート【記載必須】'!$E$7="",'1_共通入力シート【記載必須】'!$D$7,'1_共通入力シート【記載必須】'!$E$7)</f>
        <v>錦町</v>
      </c>
      <c r="W10" s="442" t="str">
        <f>'1_共通入力シート【記載必須】'!$C$7</f>
        <v>市町村</v>
      </c>
      <c r="X10" s="446">
        <f>'2_個別入力シート（新生活以外）'!FI8</f>
        <v>0</v>
      </c>
      <c r="Y10" s="446">
        <f>'2_個別入力シート（新生活以外）'!FJ8</f>
        <v>0</v>
      </c>
      <c r="Z10" s="507">
        <f>'2_個別入力シート（新生活以外）'!FK8</f>
        <v>0</v>
      </c>
    </row>
    <row r="11" spans="2:26" s="18" customFormat="1" ht="12.75" customHeight="1" x14ac:dyDescent="0.15">
      <c r="B11" s="752"/>
      <c r="C11" s="755"/>
      <c r="D11" s="510" t="s">
        <v>334</v>
      </c>
      <c r="E11" s="301">
        <f>'2_個別入力シート（新生活以外）'!I9</f>
        <v>0</v>
      </c>
      <c r="F11" s="300">
        <f>'2_個別入力シート（新生活以外）'!J9</f>
        <v>0</v>
      </c>
      <c r="G11" s="300">
        <f>'2_個別入力シート（新生活以外）'!K9</f>
        <v>0</v>
      </c>
      <c r="H11" s="300">
        <f>'2_個別入力シート（新生活以外）'!L9</f>
        <v>0</v>
      </c>
      <c r="I11" s="302">
        <f>'2_個別入力シート（新生活以外）'!M9</f>
        <v>0</v>
      </c>
      <c r="J11" s="310" t="b">
        <f>'2_個別入力シート（新生活以外）'!N9</f>
        <v>0</v>
      </c>
      <c r="K11" s="304">
        <f>'2_個別入力シート（新生活以外）'!O9</f>
        <v>0</v>
      </c>
      <c r="L11" s="305">
        <f>'2_個別入力シート（新生活以外）'!P9</f>
        <v>0</v>
      </c>
      <c r="M11" s="304">
        <f>'2_個別入力シート（新生活以外）'!Q9</f>
        <v>0</v>
      </c>
      <c r="N11" s="269"/>
      <c r="O11" s="270"/>
      <c r="P11" s="306"/>
      <c r="Q11" s="307"/>
      <c r="R11" s="308"/>
      <c r="S11" s="309"/>
      <c r="U11" s="450">
        <f>'1_共通入力シート【記載必須】'!$B$7</f>
        <v>435015</v>
      </c>
      <c r="V11" s="286" t="str">
        <f>IF('1_共通入力シート【記載必須】'!$E$7="",'1_共通入力シート【記載必須】'!$D$7,'1_共通入力シート【記載必須】'!$E$7)</f>
        <v>錦町</v>
      </c>
      <c r="W11" s="442" t="str">
        <f>'1_共通入力シート【記載必須】'!$C$7</f>
        <v>市町村</v>
      </c>
      <c r="X11" s="446">
        <f>'2_個別入力シート（新生活以外）'!FI9</f>
        <v>0</v>
      </c>
      <c r="Y11" s="446">
        <f>'2_個別入力シート（新生活以外）'!FJ9</f>
        <v>0</v>
      </c>
      <c r="Z11" s="507">
        <f>'2_個別入力シート（新生活以外）'!FK9</f>
        <v>0</v>
      </c>
    </row>
    <row r="12" spans="2:26" s="18" customFormat="1" ht="12.75" customHeight="1" x14ac:dyDescent="0.15">
      <c r="B12" s="752"/>
      <c r="C12" s="755"/>
      <c r="D12" s="510" t="s">
        <v>203</v>
      </c>
      <c r="E12" s="301">
        <f>'2_個別入力シート（新生活以外）'!I10</f>
        <v>0</v>
      </c>
      <c r="F12" s="300">
        <f>'2_個別入力シート（新生活以外）'!J10</f>
        <v>0</v>
      </c>
      <c r="G12" s="300">
        <f>'2_個別入力シート（新生活以外）'!K10</f>
        <v>0</v>
      </c>
      <c r="H12" s="300">
        <f>'2_個別入力シート（新生活以外）'!L10</f>
        <v>0</v>
      </c>
      <c r="I12" s="302">
        <f>'2_個別入力シート（新生活以外）'!M10</f>
        <v>0</v>
      </c>
      <c r="J12" s="310" t="b">
        <f>'2_個別入力シート（新生活以外）'!N10</f>
        <v>0</v>
      </c>
      <c r="K12" s="304">
        <f>'2_個別入力シート（新生活以外）'!O10</f>
        <v>0</v>
      </c>
      <c r="L12" s="305">
        <f>'2_個別入力シート（新生活以外）'!P10</f>
        <v>0</v>
      </c>
      <c r="M12" s="304">
        <f>'2_個別入力シート（新生活以外）'!Q10</f>
        <v>0</v>
      </c>
      <c r="N12" s="269"/>
      <c r="O12" s="270"/>
      <c r="P12" s="306"/>
      <c r="Q12" s="307"/>
      <c r="R12" s="308"/>
      <c r="S12" s="309"/>
      <c r="U12" s="450">
        <f>'1_共通入力シート【記載必須】'!$B$7</f>
        <v>435015</v>
      </c>
      <c r="V12" s="286" t="str">
        <f>IF('1_共通入力シート【記載必須】'!$E$7="",'1_共通入力シート【記載必須】'!$D$7,'1_共通入力シート【記載必須】'!$E$7)</f>
        <v>錦町</v>
      </c>
      <c r="W12" s="442" t="str">
        <f>'1_共通入力シート【記載必須】'!$C$7</f>
        <v>市町村</v>
      </c>
      <c r="X12" s="446">
        <f>'2_個別入力シート（新生活以外）'!FI10</f>
        <v>0</v>
      </c>
      <c r="Y12" s="446">
        <f>'2_個別入力シート（新生活以外）'!FJ10</f>
        <v>0</v>
      </c>
      <c r="Z12" s="507">
        <f>'2_個別入力シート（新生活以外）'!FK10</f>
        <v>0</v>
      </c>
    </row>
    <row r="13" spans="2:26" s="18" customFormat="1" ht="12.75" customHeight="1" x14ac:dyDescent="0.15">
      <c r="B13" s="752"/>
      <c r="C13" s="755"/>
      <c r="D13" s="510" t="s">
        <v>204</v>
      </c>
      <c r="E13" s="301">
        <f>'2_個別入力シート（新生活以外）'!I11</f>
        <v>0</v>
      </c>
      <c r="F13" s="300">
        <f>'2_個別入力シート（新生活以外）'!J11</f>
        <v>0</v>
      </c>
      <c r="G13" s="300">
        <f>'2_個別入力シート（新生活以外）'!K11</f>
        <v>0</v>
      </c>
      <c r="H13" s="300">
        <f>'2_個別入力シート（新生活以外）'!L11</f>
        <v>0</v>
      </c>
      <c r="I13" s="302">
        <f>'2_個別入力シート（新生活以外）'!M11</f>
        <v>0</v>
      </c>
      <c r="J13" s="310" t="b">
        <f>'2_個別入力シート（新生活以外）'!N11</f>
        <v>0</v>
      </c>
      <c r="K13" s="304">
        <f>'2_個別入力シート（新生活以外）'!O11</f>
        <v>0</v>
      </c>
      <c r="L13" s="305">
        <f>'2_個別入力シート（新生活以外）'!P11</f>
        <v>0</v>
      </c>
      <c r="M13" s="304">
        <f>'2_個別入力シート（新生活以外）'!Q11</f>
        <v>0</v>
      </c>
      <c r="N13" s="269"/>
      <c r="O13" s="270"/>
      <c r="P13" s="306"/>
      <c r="Q13" s="307"/>
      <c r="R13" s="308"/>
      <c r="S13" s="309"/>
      <c r="U13" s="450">
        <f>'1_共通入力シート【記載必須】'!$B$7</f>
        <v>435015</v>
      </c>
      <c r="V13" s="286" t="str">
        <f>IF('1_共通入力シート【記載必須】'!$E$7="",'1_共通入力シート【記載必須】'!$D$7,'1_共通入力シート【記載必須】'!$E$7)</f>
        <v>錦町</v>
      </c>
      <c r="W13" s="442" t="str">
        <f>'1_共通入力シート【記載必須】'!$C$7</f>
        <v>市町村</v>
      </c>
      <c r="X13" s="446">
        <f>'2_個別入力シート（新生活以外）'!FI11</f>
        <v>0</v>
      </c>
      <c r="Y13" s="446">
        <f>'2_個別入力シート（新生活以外）'!FJ11</f>
        <v>0</v>
      </c>
      <c r="Z13" s="507">
        <f>'2_個別入力シート（新生活以外）'!FK11</f>
        <v>0</v>
      </c>
    </row>
    <row r="14" spans="2:26" s="18" customFormat="1" ht="12.75" customHeight="1" x14ac:dyDescent="0.15">
      <c r="B14" s="752"/>
      <c r="C14" s="755"/>
      <c r="D14" s="510" t="s">
        <v>205</v>
      </c>
      <c r="E14" s="301">
        <f>'2_個別入力シート（新生活以外）'!I12</f>
        <v>0</v>
      </c>
      <c r="F14" s="300">
        <f>'2_個別入力シート（新生活以外）'!J12</f>
        <v>0</v>
      </c>
      <c r="G14" s="300">
        <f>'2_個別入力シート（新生活以外）'!K12</f>
        <v>0</v>
      </c>
      <c r="H14" s="300">
        <f>'2_個別入力シート（新生活以外）'!L12</f>
        <v>0</v>
      </c>
      <c r="I14" s="302">
        <f>'2_個別入力シート（新生活以外）'!M12</f>
        <v>0</v>
      </c>
      <c r="J14" s="310" t="b">
        <f>'2_個別入力シート（新生活以外）'!N12</f>
        <v>0</v>
      </c>
      <c r="K14" s="304">
        <f>'2_個別入力シート（新生活以外）'!O12</f>
        <v>0</v>
      </c>
      <c r="L14" s="305">
        <f>'2_個別入力シート（新生活以外）'!P12</f>
        <v>0</v>
      </c>
      <c r="M14" s="304">
        <f>'2_個別入力シート（新生活以外）'!Q12</f>
        <v>0</v>
      </c>
      <c r="N14" s="269"/>
      <c r="O14" s="270"/>
      <c r="P14" s="306"/>
      <c r="Q14" s="307"/>
      <c r="R14" s="308"/>
      <c r="S14" s="309"/>
      <c r="U14" s="450">
        <f>'1_共通入力シート【記載必須】'!$B$7</f>
        <v>435015</v>
      </c>
      <c r="V14" s="286" t="str">
        <f>IF('1_共通入力シート【記載必須】'!$E$7="",'1_共通入力シート【記載必須】'!$D$7,'1_共通入力シート【記載必須】'!$E$7)</f>
        <v>錦町</v>
      </c>
      <c r="W14" s="442" t="str">
        <f>'1_共通入力シート【記載必須】'!$C$7</f>
        <v>市町村</v>
      </c>
      <c r="X14" s="446">
        <f>'2_個別入力シート（新生活以外）'!FI12</f>
        <v>0</v>
      </c>
      <c r="Y14" s="446">
        <f>'2_個別入力シート（新生活以外）'!FJ12</f>
        <v>0</v>
      </c>
      <c r="Z14" s="507">
        <f>'2_個別入力シート（新生活以外）'!FK12</f>
        <v>0</v>
      </c>
    </row>
    <row r="15" spans="2:26" s="18" customFormat="1" ht="12.75" customHeight="1" x14ac:dyDescent="0.15">
      <c r="B15" s="752"/>
      <c r="C15" s="755"/>
      <c r="D15" s="510" t="s">
        <v>206</v>
      </c>
      <c r="E15" s="301">
        <f>'2_個別入力シート（新生活以外）'!I13</f>
        <v>0</v>
      </c>
      <c r="F15" s="300">
        <f>'2_個別入力シート（新生活以外）'!J13</f>
        <v>0</v>
      </c>
      <c r="G15" s="300">
        <f>'2_個別入力シート（新生活以外）'!K13</f>
        <v>0</v>
      </c>
      <c r="H15" s="300">
        <f>'2_個別入力シート（新生活以外）'!L13</f>
        <v>0</v>
      </c>
      <c r="I15" s="302">
        <f>'2_個別入力シート（新生活以外）'!M13</f>
        <v>0</v>
      </c>
      <c r="J15" s="310" t="b">
        <f>'2_個別入力シート（新生活以外）'!N13</f>
        <v>0</v>
      </c>
      <c r="K15" s="304">
        <f>'2_個別入力シート（新生活以外）'!O13</f>
        <v>0</v>
      </c>
      <c r="L15" s="305">
        <f>'2_個別入力シート（新生活以外）'!P13</f>
        <v>0</v>
      </c>
      <c r="M15" s="304">
        <f>'2_個別入力シート（新生活以外）'!Q13</f>
        <v>0</v>
      </c>
      <c r="N15" s="269"/>
      <c r="O15" s="270"/>
      <c r="P15" s="306"/>
      <c r="Q15" s="307"/>
      <c r="R15" s="308"/>
      <c r="S15" s="309"/>
      <c r="U15" s="450">
        <f>'1_共通入力シート【記載必須】'!$B$7</f>
        <v>435015</v>
      </c>
      <c r="V15" s="286" t="str">
        <f>IF('1_共通入力シート【記載必須】'!$E$7="",'1_共通入力シート【記載必須】'!$D$7,'1_共通入力シート【記載必須】'!$E$7)</f>
        <v>錦町</v>
      </c>
      <c r="W15" s="442" t="str">
        <f>'1_共通入力シート【記載必須】'!$C$7</f>
        <v>市町村</v>
      </c>
      <c r="X15" s="446">
        <f>'2_個別入力シート（新生活以外）'!FI13</f>
        <v>0</v>
      </c>
      <c r="Y15" s="446">
        <f>'2_個別入力シート（新生活以外）'!FJ13</f>
        <v>0</v>
      </c>
      <c r="Z15" s="507">
        <f>'2_個別入力シート（新生活以外）'!FK13</f>
        <v>0</v>
      </c>
    </row>
    <row r="16" spans="2:26" s="18" customFormat="1" ht="12.75" customHeight="1" x14ac:dyDescent="0.15">
      <c r="B16" s="752"/>
      <c r="C16" s="755"/>
      <c r="D16" s="510" t="s">
        <v>207</v>
      </c>
      <c r="E16" s="301">
        <f>'2_個別入力シート（新生活以外）'!I14</f>
        <v>0</v>
      </c>
      <c r="F16" s="300">
        <f>'2_個別入力シート（新生活以外）'!J14</f>
        <v>0</v>
      </c>
      <c r="G16" s="300">
        <f>'2_個別入力シート（新生活以外）'!K14</f>
        <v>0</v>
      </c>
      <c r="H16" s="300">
        <f>'2_個別入力シート（新生活以外）'!L14</f>
        <v>0</v>
      </c>
      <c r="I16" s="302">
        <f>'2_個別入力シート（新生活以外）'!M14</f>
        <v>0</v>
      </c>
      <c r="J16" s="310" t="b">
        <f>'2_個別入力シート（新生活以外）'!N14</f>
        <v>0</v>
      </c>
      <c r="K16" s="304">
        <f>'2_個別入力シート（新生活以外）'!O14</f>
        <v>0</v>
      </c>
      <c r="L16" s="305">
        <f>'2_個別入力シート（新生活以外）'!P14</f>
        <v>0</v>
      </c>
      <c r="M16" s="304">
        <f>'2_個別入力シート（新生活以外）'!Q14</f>
        <v>0</v>
      </c>
      <c r="N16" s="269"/>
      <c r="O16" s="270"/>
      <c r="P16" s="306"/>
      <c r="Q16" s="307"/>
      <c r="R16" s="308"/>
      <c r="S16" s="309"/>
      <c r="U16" s="450">
        <f>'1_共通入力シート【記載必須】'!$B$7</f>
        <v>435015</v>
      </c>
      <c r="V16" s="286" t="str">
        <f>IF('1_共通入力シート【記載必須】'!$E$7="",'1_共通入力シート【記載必須】'!$D$7,'1_共通入力シート【記載必須】'!$E$7)</f>
        <v>錦町</v>
      </c>
      <c r="W16" s="442" t="str">
        <f>'1_共通入力シート【記載必須】'!$C$7</f>
        <v>市町村</v>
      </c>
      <c r="X16" s="446">
        <f>'2_個別入力シート（新生活以外）'!FI14</f>
        <v>0</v>
      </c>
      <c r="Y16" s="446">
        <f>'2_個別入力シート（新生活以外）'!FJ14</f>
        <v>0</v>
      </c>
      <c r="Z16" s="507">
        <f>'2_個別入力シート（新生活以外）'!FK14</f>
        <v>0</v>
      </c>
    </row>
    <row r="17" spans="2:26" s="18" customFormat="1" ht="12.75" customHeight="1" x14ac:dyDescent="0.15">
      <c r="B17" s="752"/>
      <c r="C17" s="755"/>
      <c r="D17" s="510" t="s">
        <v>208</v>
      </c>
      <c r="E17" s="301">
        <f>'2_個別入力シート（新生活以外）'!I15</f>
        <v>0</v>
      </c>
      <c r="F17" s="300">
        <f>'2_個別入力シート（新生活以外）'!J15</f>
        <v>0</v>
      </c>
      <c r="G17" s="300">
        <f>'2_個別入力シート（新生活以外）'!K15</f>
        <v>0</v>
      </c>
      <c r="H17" s="300">
        <f>'2_個別入力シート（新生活以外）'!L15</f>
        <v>0</v>
      </c>
      <c r="I17" s="302">
        <f>'2_個別入力シート（新生活以外）'!M15</f>
        <v>0</v>
      </c>
      <c r="J17" s="310" t="b">
        <f>'2_個別入力シート（新生活以外）'!N15</f>
        <v>0</v>
      </c>
      <c r="K17" s="304">
        <f>'2_個別入力シート（新生活以外）'!O15</f>
        <v>0</v>
      </c>
      <c r="L17" s="305">
        <f>'2_個別入力シート（新生活以外）'!P15</f>
        <v>0</v>
      </c>
      <c r="M17" s="304">
        <f>'2_個別入力シート（新生活以外）'!Q15</f>
        <v>0</v>
      </c>
      <c r="N17" s="269"/>
      <c r="O17" s="270"/>
      <c r="P17" s="306"/>
      <c r="Q17" s="307"/>
      <c r="R17" s="308"/>
      <c r="S17" s="309"/>
      <c r="U17" s="450">
        <f>'1_共通入力シート【記載必須】'!$B$7</f>
        <v>435015</v>
      </c>
      <c r="V17" s="286" t="str">
        <f>IF('1_共通入力シート【記載必須】'!$E$7="",'1_共通入力シート【記載必須】'!$D$7,'1_共通入力シート【記載必須】'!$E$7)</f>
        <v>錦町</v>
      </c>
      <c r="W17" s="442" t="str">
        <f>'1_共通入力シート【記載必須】'!$C$7</f>
        <v>市町村</v>
      </c>
      <c r="X17" s="446">
        <f>'2_個別入力シート（新生活以外）'!FI15</f>
        <v>0</v>
      </c>
      <c r="Y17" s="446">
        <f>'2_個別入力シート（新生活以外）'!FJ15</f>
        <v>0</v>
      </c>
      <c r="Z17" s="507">
        <f>'2_個別入力シート（新生活以外）'!FK15</f>
        <v>0</v>
      </c>
    </row>
    <row r="18" spans="2:26" s="18" customFormat="1" ht="12.75" customHeight="1" x14ac:dyDescent="0.15">
      <c r="B18" s="752"/>
      <c r="C18" s="755"/>
      <c r="D18" s="510" t="s">
        <v>209</v>
      </c>
      <c r="E18" s="301">
        <f>'2_個別入力シート（新生活以外）'!I16</f>
        <v>0</v>
      </c>
      <c r="F18" s="300">
        <f>'2_個別入力シート（新生活以外）'!J16</f>
        <v>0</v>
      </c>
      <c r="G18" s="300">
        <f>'2_個別入力シート（新生活以外）'!K16</f>
        <v>0</v>
      </c>
      <c r="H18" s="300">
        <f>'2_個別入力シート（新生活以外）'!L16</f>
        <v>0</v>
      </c>
      <c r="I18" s="302">
        <f>'2_個別入力シート（新生活以外）'!M16</f>
        <v>0</v>
      </c>
      <c r="J18" s="303" t="b">
        <f>'2_個別入力シート（新生活以外）'!N16</f>
        <v>0</v>
      </c>
      <c r="K18" s="304">
        <f>'2_個別入力シート（新生活以外）'!O16</f>
        <v>0</v>
      </c>
      <c r="L18" s="305">
        <f>'2_個別入力シート（新生活以外）'!P16</f>
        <v>0</v>
      </c>
      <c r="M18" s="304">
        <f>'2_個別入力シート（新生活以外）'!Q16</f>
        <v>0</v>
      </c>
      <c r="N18" s="269"/>
      <c r="O18" s="270"/>
      <c r="P18" s="306"/>
      <c r="Q18" s="307"/>
      <c r="R18" s="308"/>
      <c r="S18" s="309"/>
      <c r="U18" s="450">
        <f>'1_共通入力シート【記載必須】'!$B$7</f>
        <v>435015</v>
      </c>
      <c r="V18" s="286" t="str">
        <f>IF('1_共通入力シート【記載必須】'!$E$7="",'1_共通入力シート【記載必須】'!$D$7,'1_共通入力シート【記載必須】'!$E$7)</f>
        <v>錦町</v>
      </c>
      <c r="W18" s="442" t="str">
        <f>'1_共通入力シート【記載必須】'!$C$7</f>
        <v>市町村</v>
      </c>
      <c r="X18" s="446">
        <f>'2_個別入力シート（新生活以外）'!FI16</f>
        <v>0</v>
      </c>
      <c r="Y18" s="446">
        <f>'2_個別入力シート（新生活以外）'!FJ16</f>
        <v>0</v>
      </c>
      <c r="Z18" s="507">
        <f>'2_個別入力シート（新生活以外）'!FK16</f>
        <v>0</v>
      </c>
    </row>
    <row r="19" spans="2:26" s="18" customFormat="1" ht="12.6" customHeight="1" x14ac:dyDescent="0.15">
      <c r="B19" s="752"/>
      <c r="C19" s="755"/>
      <c r="D19" s="510" t="s">
        <v>210</v>
      </c>
      <c r="E19" s="301">
        <f>'2_個別入力シート（新生活以外）'!I17</f>
        <v>0</v>
      </c>
      <c r="F19" s="300">
        <f>'2_個別入力シート（新生活以外）'!J17</f>
        <v>0</v>
      </c>
      <c r="G19" s="300">
        <f>'2_個別入力シート（新生活以外）'!K17</f>
        <v>0</v>
      </c>
      <c r="H19" s="300">
        <f>'2_個別入力シート（新生活以外）'!L17</f>
        <v>0</v>
      </c>
      <c r="I19" s="302">
        <f>'2_個別入力シート（新生活以外）'!M17</f>
        <v>0</v>
      </c>
      <c r="J19" s="303" t="b">
        <f>'2_個別入力シート（新生活以外）'!N17</f>
        <v>0</v>
      </c>
      <c r="K19" s="304">
        <f>'2_個別入力シート（新生活以外）'!O17</f>
        <v>0</v>
      </c>
      <c r="L19" s="305">
        <f>'2_個別入力シート（新生活以外）'!P17</f>
        <v>0</v>
      </c>
      <c r="M19" s="304">
        <f>'2_個別入力シート（新生活以外）'!Q17</f>
        <v>0</v>
      </c>
      <c r="N19" s="269"/>
      <c r="O19" s="270"/>
      <c r="P19" s="306"/>
      <c r="Q19" s="307"/>
      <c r="R19" s="308"/>
      <c r="S19" s="309"/>
      <c r="U19" s="450">
        <f>'1_共通入力シート【記載必須】'!$B$7</f>
        <v>435015</v>
      </c>
      <c r="V19" s="286" t="str">
        <f>IF('1_共通入力シート【記載必須】'!$E$7="",'1_共通入力シート【記載必須】'!$D$7,'1_共通入力シート【記載必須】'!$E$7)</f>
        <v>錦町</v>
      </c>
      <c r="W19" s="442" t="str">
        <f>'1_共通入力シート【記載必須】'!$C$7</f>
        <v>市町村</v>
      </c>
      <c r="X19" s="446">
        <f>'2_個別入力シート（新生活以外）'!FI17</f>
        <v>0</v>
      </c>
      <c r="Y19" s="446">
        <f>'2_個別入力シート（新生活以外）'!FJ17</f>
        <v>0</v>
      </c>
      <c r="Z19" s="507">
        <f>'2_個別入力シート（新生活以外）'!FK17</f>
        <v>0</v>
      </c>
    </row>
    <row r="20" spans="2:26" s="18" customFormat="1" ht="12.75" customHeight="1" x14ac:dyDescent="0.15">
      <c r="B20" s="752"/>
      <c r="C20" s="755"/>
      <c r="D20" s="510" t="s">
        <v>211</v>
      </c>
      <c r="E20" s="301">
        <f>'2_個別入力シート（新生活以外）'!I18</f>
        <v>0</v>
      </c>
      <c r="F20" s="300">
        <f>'2_個別入力シート（新生活以外）'!J18</f>
        <v>0</v>
      </c>
      <c r="G20" s="300">
        <f>'2_個別入力シート（新生活以外）'!K18</f>
        <v>0</v>
      </c>
      <c r="H20" s="300">
        <f>'2_個別入力シート（新生活以外）'!L18</f>
        <v>0</v>
      </c>
      <c r="I20" s="302">
        <f>'2_個別入力シート（新生活以外）'!M18</f>
        <v>0</v>
      </c>
      <c r="J20" s="303" t="b">
        <f>'2_個別入力シート（新生活以外）'!N18</f>
        <v>0</v>
      </c>
      <c r="K20" s="304">
        <f>'2_個別入力シート（新生活以外）'!O18</f>
        <v>0</v>
      </c>
      <c r="L20" s="305">
        <f>'2_個別入力シート（新生活以外）'!P18</f>
        <v>0</v>
      </c>
      <c r="M20" s="304">
        <f>'2_個別入力シート（新生活以外）'!Q18</f>
        <v>0</v>
      </c>
      <c r="N20" s="269"/>
      <c r="O20" s="270"/>
      <c r="P20" s="306"/>
      <c r="Q20" s="307"/>
      <c r="R20" s="308"/>
      <c r="S20" s="309"/>
      <c r="U20" s="450">
        <f>'1_共通入力シート【記載必須】'!$B$7</f>
        <v>435015</v>
      </c>
      <c r="V20" s="286" t="str">
        <f>IF('1_共通入力シート【記載必須】'!$E$7="",'1_共通入力シート【記載必須】'!$D$7,'1_共通入力シート【記載必須】'!$E$7)</f>
        <v>錦町</v>
      </c>
      <c r="W20" s="442" t="str">
        <f>'1_共通入力シート【記載必須】'!$C$7</f>
        <v>市町村</v>
      </c>
      <c r="X20" s="446">
        <f>'2_個別入力シート（新生活以外）'!FI18</f>
        <v>0</v>
      </c>
      <c r="Y20" s="446">
        <f>'2_個別入力シート（新生活以外）'!FJ18</f>
        <v>0</v>
      </c>
      <c r="Z20" s="507">
        <f>'2_個別入力シート（新生活以外）'!FK18</f>
        <v>0</v>
      </c>
    </row>
    <row r="21" spans="2:26" s="18" customFormat="1" ht="12.75" customHeight="1" x14ac:dyDescent="0.15">
      <c r="B21" s="752"/>
      <c r="C21" s="755"/>
      <c r="D21" s="510" t="s">
        <v>212</v>
      </c>
      <c r="E21" s="301">
        <f>'2_個別入力シート（新生活以外）'!I19</f>
        <v>0</v>
      </c>
      <c r="F21" s="300">
        <f>'2_個別入力シート（新生活以外）'!J19</f>
        <v>0</v>
      </c>
      <c r="G21" s="300">
        <f>'2_個別入力シート（新生活以外）'!K19</f>
        <v>0</v>
      </c>
      <c r="H21" s="300">
        <f>'2_個別入力シート（新生活以外）'!L19</f>
        <v>0</v>
      </c>
      <c r="I21" s="302">
        <f>'2_個別入力シート（新生活以外）'!M19</f>
        <v>0</v>
      </c>
      <c r="J21" s="303" t="b">
        <f>'2_個別入力シート（新生活以外）'!N19</f>
        <v>0</v>
      </c>
      <c r="K21" s="304">
        <f>'2_個別入力シート（新生活以外）'!O19</f>
        <v>0</v>
      </c>
      <c r="L21" s="305">
        <f>'2_個別入力シート（新生活以外）'!P19</f>
        <v>0</v>
      </c>
      <c r="M21" s="304">
        <f>'2_個別入力シート（新生活以外）'!Q19</f>
        <v>0</v>
      </c>
      <c r="N21" s="269"/>
      <c r="O21" s="270"/>
      <c r="P21" s="306"/>
      <c r="Q21" s="307"/>
      <c r="R21" s="308"/>
      <c r="S21" s="309"/>
      <c r="U21" s="450">
        <f>'1_共通入力シート【記載必須】'!$B$7</f>
        <v>435015</v>
      </c>
      <c r="V21" s="286" t="str">
        <f>IF('1_共通入力シート【記載必須】'!$E$7="",'1_共通入力シート【記載必須】'!$D$7,'1_共通入力シート【記載必須】'!$E$7)</f>
        <v>錦町</v>
      </c>
      <c r="W21" s="442" t="str">
        <f>'1_共通入力シート【記載必須】'!$C$7</f>
        <v>市町村</v>
      </c>
      <c r="X21" s="446">
        <f>'2_個別入力シート（新生活以外）'!FI19</f>
        <v>0</v>
      </c>
      <c r="Y21" s="446">
        <f>'2_個別入力シート（新生活以外）'!FJ19</f>
        <v>0</v>
      </c>
      <c r="Z21" s="507">
        <f>'2_個別入力シート（新生活以外）'!FK19</f>
        <v>0</v>
      </c>
    </row>
    <row r="22" spans="2:26" s="18" customFormat="1" ht="12.75" customHeight="1" x14ac:dyDescent="0.15">
      <c r="B22" s="752"/>
      <c r="C22" s="755"/>
      <c r="D22" s="510" t="s">
        <v>213</v>
      </c>
      <c r="E22" s="301">
        <f>'2_個別入力シート（新生活以外）'!I20</f>
        <v>0</v>
      </c>
      <c r="F22" s="300">
        <f>'2_個別入力シート（新生活以外）'!J20</f>
        <v>0</v>
      </c>
      <c r="G22" s="300">
        <f>'2_個別入力シート（新生活以外）'!K20</f>
        <v>0</v>
      </c>
      <c r="H22" s="300">
        <f>'2_個別入力シート（新生活以外）'!L20</f>
        <v>0</v>
      </c>
      <c r="I22" s="302">
        <f>'2_個別入力シート（新生活以外）'!M20</f>
        <v>0</v>
      </c>
      <c r="J22" s="303" t="b">
        <f>'2_個別入力シート（新生活以外）'!N20</f>
        <v>0</v>
      </c>
      <c r="K22" s="304">
        <f>'2_個別入力シート（新生活以外）'!O20</f>
        <v>0</v>
      </c>
      <c r="L22" s="305">
        <f>'2_個別入力シート（新生活以外）'!P20</f>
        <v>0</v>
      </c>
      <c r="M22" s="304">
        <f>'2_個別入力シート（新生活以外）'!Q20</f>
        <v>0</v>
      </c>
      <c r="N22" s="269"/>
      <c r="O22" s="270"/>
      <c r="P22" s="306"/>
      <c r="Q22" s="307"/>
      <c r="R22" s="308"/>
      <c r="S22" s="309"/>
      <c r="U22" s="450">
        <f>'1_共通入力シート【記載必須】'!$B$7</f>
        <v>435015</v>
      </c>
      <c r="V22" s="286" t="str">
        <f>IF('1_共通入力シート【記載必須】'!$E$7="",'1_共通入力シート【記載必須】'!$D$7,'1_共通入力シート【記載必須】'!$E$7)</f>
        <v>錦町</v>
      </c>
      <c r="W22" s="442" t="str">
        <f>'1_共通入力シート【記載必須】'!$C$7</f>
        <v>市町村</v>
      </c>
      <c r="X22" s="446">
        <f>'2_個別入力シート（新生活以外）'!FI20</f>
        <v>0</v>
      </c>
      <c r="Y22" s="446">
        <f>'2_個別入力シート（新生活以外）'!FJ20</f>
        <v>0</v>
      </c>
      <c r="Z22" s="507">
        <f>'2_個別入力シート（新生活以外）'!FK20</f>
        <v>0</v>
      </c>
    </row>
    <row r="23" spans="2:26" s="18" customFormat="1" ht="12.75" customHeight="1" x14ac:dyDescent="0.15">
      <c r="B23" s="752"/>
      <c r="C23" s="755"/>
      <c r="D23" s="510" t="s">
        <v>214</v>
      </c>
      <c r="E23" s="301">
        <f>'2_個別入力シート（新生活以外）'!I21</f>
        <v>0</v>
      </c>
      <c r="F23" s="300">
        <f>'2_個別入力シート（新生活以外）'!J21</f>
        <v>0</v>
      </c>
      <c r="G23" s="300">
        <f>'2_個別入力シート（新生活以外）'!K21</f>
        <v>0</v>
      </c>
      <c r="H23" s="300">
        <f>'2_個別入力シート（新生活以外）'!L21</f>
        <v>0</v>
      </c>
      <c r="I23" s="302">
        <f>'2_個別入力シート（新生活以外）'!M21</f>
        <v>0</v>
      </c>
      <c r="J23" s="303" t="b">
        <f>'2_個別入力シート（新生活以外）'!N21</f>
        <v>0</v>
      </c>
      <c r="K23" s="304">
        <f>'2_個別入力シート（新生活以外）'!O21</f>
        <v>0</v>
      </c>
      <c r="L23" s="305">
        <f>'2_個別入力シート（新生活以外）'!P21</f>
        <v>0</v>
      </c>
      <c r="M23" s="304">
        <f>'2_個別入力シート（新生活以外）'!Q21</f>
        <v>0</v>
      </c>
      <c r="N23" s="269"/>
      <c r="O23" s="270"/>
      <c r="P23" s="306"/>
      <c r="Q23" s="307"/>
      <c r="R23" s="308"/>
      <c r="S23" s="309"/>
      <c r="U23" s="450">
        <f>'1_共通入力シート【記載必須】'!$B$7</f>
        <v>435015</v>
      </c>
      <c r="V23" s="286" t="str">
        <f>IF('1_共通入力シート【記載必須】'!$E$7="",'1_共通入力シート【記載必須】'!$D$7,'1_共通入力シート【記載必須】'!$E$7)</f>
        <v>錦町</v>
      </c>
      <c r="W23" s="442" t="str">
        <f>'1_共通入力シート【記載必須】'!$C$7</f>
        <v>市町村</v>
      </c>
      <c r="X23" s="446">
        <f>'2_個別入力シート（新生活以外）'!FI21</f>
        <v>0</v>
      </c>
      <c r="Y23" s="446">
        <f>'2_個別入力シート（新生活以外）'!FJ21</f>
        <v>0</v>
      </c>
      <c r="Z23" s="507">
        <f>'2_個別入力シート（新生活以外）'!FK21</f>
        <v>0</v>
      </c>
    </row>
    <row r="24" spans="2:26" s="18" customFormat="1" ht="12.75" customHeight="1" x14ac:dyDescent="0.15">
      <c r="B24" s="752"/>
      <c r="C24" s="755"/>
      <c r="D24" s="510" t="s">
        <v>215</v>
      </c>
      <c r="E24" s="301">
        <f>'2_個別入力シート（新生活以外）'!I22</f>
        <v>0</v>
      </c>
      <c r="F24" s="300">
        <f>'2_個別入力シート（新生活以外）'!J22</f>
        <v>0</v>
      </c>
      <c r="G24" s="300">
        <f>'2_個別入力シート（新生活以外）'!K22</f>
        <v>0</v>
      </c>
      <c r="H24" s="300">
        <f>'2_個別入力シート（新生活以外）'!L22</f>
        <v>0</v>
      </c>
      <c r="I24" s="302">
        <f>'2_個別入力シート（新生活以外）'!M22</f>
        <v>0</v>
      </c>
      <c r="J24" s="303" t="b">
        <f>'2_個別入力シート（新生活以外）'!N22</f>
        <v>0</v>
      </c>
      <c r="K24" s="304">
        <f>'2_個別入力シート（新生活以外）'!O22</f>
        <v>0</v>
      </c>
      <c r="L24" s="305">
        <f>'2_個別入力シート（新生活以外）'!P22</f>
        <v>0</v>
      </c>
      <c r="M24" s="304">
        <f>'2_個別入力シート（新生活以外）'!Q22</f>
        <v>0</v>
      </c>
      <c r="N24" s="269"/>
      <c r="O24" s="270"/>
      <c r="P24" s="306"/>
      <c r="Q24" s="307"/>
      <c r="R24" s="308"/>
      <c r="S24" s="309"/>
      <c r="U24" s="450">
        <f>'1_共通入力シート【記載必須】'!$B$7</f>
        <v>435015</v>
      </c>
      <c r="V24" s="286" t="str">
        <f>IF('1_共通入力シート【記載必須】'!$E$7="",'1_共通入力シート【記載必須】'!$D$7,'1_共通入力シート【記載必須】'!$E$7)</f>
        <v>錦町</v>
      </c>
      <c r="W24" s="442" t="str">
        <f>'1_共通入力シート【記載必須】'!$C$7</f>
        <v>市町村</v>
      </c>
      <c r="X24" s="446">
        <f>'2_個別入力シート（新生活以外）'!FI22</f>
        <v>0</v>
      </c>
      <c r="Y24" s="446">
        <f>'2_個別入力シート（新生活以外）'!FJ22</f>
        <v>0</v>
      </c>
      <c r="Z24" s="507">
        <f>'2_個別入力シート（新生活以外）'!FK22</f>
        <v>0</v>
      </c>
    </row>
    <row r="25" spans="2:26" s="18" customFormat="1" ht="12.75" customHeight="1" x14ac:dyDescent="0.15">
      <c r="B25" s="752"/>
      <c r="C25" s="755"/>
      <c r="D25" s="510" t="s">
        <v>216</v>
      </c>
      <c r="E25" s="301">
        <f>'2_個別入力シート（新生活以外）'!I23</f>
        <v>0</v>
      </c>
      <c r="F25" s="300">
        <f>'2_個別入力シート（新生活以外）'!J23</f>
        <v>0</v>
      </c>
      <c r="G25" s="300">
        <f>'2_個別入力シート（新生活以外）'!K23</f>
        <v>0</v>
      </c>
      <c r="H25" s="300">
        <f>'2_個別入力シート（新生活以外）'!L23</f>
        <v>0</v>
      </c>
      <c r="I25" s="302">
        <f>'2_個別入力シート（新生活以外）'!M23</f>
        <v>0</v>
      </c>
      <c r="J25" s="303" t="b">
        <f>'2_個別入力シート（新生活以外）'!N23</f>
        <v>0</v>
      </c>
      <c r="K25" s="304">
        <f>'2_個別入力シート（新生活以外）'!O23</f>
        <v>0</v>
      </c>
      <c r="L25" s="305">
        <f>'2_個別入力シート（新生活以外）'!P23</f>
        <v>0</v>
      </c>
      <c r="M25" s="304">
        <f>'2_個別入力シート（新生活以外）'!Q23</f>
        <v>0</v>
      </c>
      <c r="N25" s="269"/>
      <c r="O25" s="270"/>
      <c r="P25" s="306"/>
      <c r="Q25" s="307"/>
      <c r="R25" s="308"/>
      <c r="S25" s="309"/>
      <c r="U25" s="450">
        <f>'1_共通入力シート【記載必須】'!$B$7</f>
        <v>435015</v>
      </c>
      <c r="V25" s="286" t="str">
        <f>IF('1_共通入力シート【記載必須】'!$E$7="",'1_共通入力シート【記載必須】'!$D$7,'1_共通入力シート【記載必須】'!$E$7)</f>
        <v>錦町</v>
      </c>
      <c r="W25" s="442" t="str">
        <f>'1_共通入力シート【記載必須】'!$C$7</f>
        <v>市町村</v>
      </c>
      <c r="X25" s="446">
        <f>'2_個別入力シート（新生活以外）'!FI23</f>
        <v>0</v>
      </c>
      <c r="Y25" s="446">
        <f>'2_個別入力シート（新生活以外）'!FJ23</f>
        <v>0</v>
      </c>
      <c r="Z25" s="507">
        <f>'2_個別入力シート（新生活以外）'!FK23</f>
        <v>0</v>
      </c>
    </row>
    <row r="26" spans="2:26" s="18" customFormat="1" ht="12.75" customHeight="1" x14ac:dyDescent="0.15">
      <c r="B26" s="752"/>
      <c r="C26" s="755"/>
      <c r="D26" s="510" t="s">
        <v>217</v>
      </c>
      <c r="E26" s="301">
        <f>'2_個別入力シート（新生活以外）'!I24</f>
        <v>0</v>
      </c>
      <c r="F26" s="300">
        <f>'2_個別入力シート（新生活以外）'!J24</f>
        <v>0</v>
      </c>
      <c r="G26" s="300">
        <f>'2_個別入力シート（新生活以外）'!K24</f>
        <v>0</v>
      </c>
      <c r="H26" s="300">
        <f>'2_個別入力シート（新生活以外）'!L24</f>
        <v>0</v>
      </c>
      <c r="I26" s="302">
        <f>'2_個別入力シート（新生活以外）'!M24</f>
        <v>0</v>
      </c>
      <c r="J26" s="303" t="b">
        <f>'2_個別入力シート（新生活以外）'!N24</f>
        <v>0</v>
      </c>
      <c r="K26" s="304">
        <f>'2_個別入力シート（新生活以外）'!O24</f>
        <v>0</v>
      </c>
      <c r="L26" s="305">
        <f>'2_個別入力シート（新生活以外）'!P24</f>
        <v>0</v>
      </c>
      <c r="M26" s="304">
        <f>'2_個別入力シート（新生活以外）'!Q24</f>
        <v>0</v>
      </c>
      <c r="N26" s="269"/>
      <c r="O26" s="270"/>
      <c r="P26" s="306"/>
      <c r="Q26" s="307"/>
      <c r="R26" s="308"/>
      <c r="S26" s="309"/>
      <c r="U26" s="450">
        <f>'1_共通入力シート【記載必須】'!$B$7</f>
        <v>435015</v>
      </c>
      <c r="V26" s="286" t="str">
        <f>IF('1_共通入力シート【記載必須】'!$E$7="",'1_共通入力シート【記載必須】'!$D$7,'1_共通入力シート【記載必須】'!$E$7)</f>
        <v>錦町</v>
      </c>
      <c r="W26" s="442" t="str">
        <f>'1_共通入力シート【記載必須】'!$C$7</f>
        <v>市町村</v>
      </c>
      <c r="X26" s="446">
        <f>'2_個別入力シート（新生活以外）'!FI24</f>
        <v>0</v>
      </c>
      <c r="Y26" s="446">
        <f>'2_個別入力シート（新生活以外）'!FJ24</f>
        <v>0</v>
      </c>
      <c r="Z26" s="507">
        <f>'2_個別入力シート（新生活以外）'!FK24</f>
        <v>0</v>
      </c>
    </row>
    <row r="27" spans="2:26" s="18" customFormat="1" ht="12.75" customHeight="1" x14ac:dyDescent="0.15">
      <c r="B27" s="752"/>
      <c r="C27" s="755"/>
      <c r="D27" s="510" t="s">
        <v>218</v>
      </c>
      <c r="E27" s="301">
        <f>'2_個別入力シート（新生活以外）'!I25</f>
        <v>0</v>
      </c>
      <c r="F27" s="300">
        <f>'2_個別入力シート（新生活以外）'!J25</f>
        <v>0</v>
      </c>
      <c r="G27" s="300">
        <f>'2_個別入力シート（新生活以外）'!K25</f>
        <v>0</v>
      </c>
      <c r="H27" s="300">
        <f>'2_個別入力シート（新生活以外）'!L25</f>
        <v>0</v>
      </c>
      <c r="I27" s="302">
        <f>'2_個別入力シート（新生活以外）'!M25</f>
        <v>0</v>
      </c>
      <c r="J27" s="303" t="b">
        <f>'2_個別入力シート（新生活以外）'!N25</f>
        <v>0</v>
      </c>
      <c r="K27" s="304">
        <f>'2_個別入力シート（新生活以外）'!O25</f>
        <v>0</v>
      </c>
      <c r="L27" s="305">
        <f>'2_個別入力シート（新生活以外）'!P25</f>
        <v>0</v>
      </c>
      <c r="M27" s="304">
        <f>'2_個別入力シート（新生活以外）'!Q25</f>
        <v>0</v>
      </c>
      <c r="N27" s="269"/>
      <c r="O27" s="270"/>
      <c r="P27" s="306"/>
      <c r="Q27" s="307"/>
      <c r="R27" s="308"/>
      <c r="S27" s="309"/>
      <c r="U27" s="450">
        <f>'1_共通入力シート【記載必須】'!$B$7</f>
        <v>435015</v>
      </c>
      <c r="V27" s="286" t="str">
        <f>IF('1_共通入力シート【記載必須】'!$E$7="",'1_共通入力シート【記載必須】'!$D$7,'1_共通入力シート【記載必須】'!$E$7)</f>
        <v>錦町</v>
      </c>
      <c r="W27" s="442" t="str">
        <f>'1_共通入力シート【記載必須】'!$C$7</f>
        <v>市町村</v>
      </c>
      <c r="X27" s="445">
        <f>'2_個別入力シート（新生活以外）'!FI25</f>
        <v>0</v>
      </c>
      <c r="Y27" s="445">
        <f>'2_個別入力シート（新生活以外）'!FJ25</f>
        <v>0</v>
      </c>
      <c r="Z27" s="507">
        <f>'2_個別入力シート（新生活以外）'!FK25</f>
        <v>0</v>
      </c>
    </row>
    <row r="28" spans="2:26" s="18" customFormat="1" ht="12.75" customHeight="1" thickBot="1" x14ac:dyDescent="0.2">
      <c r="B28" s="753"/>
      <c r="C28" s="756"/>
      <c r="D28" s="511" t="s">
        <v>123</v>
      </c>
      <c r="E28" s="311" t="str">
        <f>'3_個別入力シート（新生活）'!I7</f>
        <v>R6補</v>
      </c>
      <c r="F28" s="312" t="str">
        <f>'3_個別入力シート（新生活）'!J7</f>
        <v>結婚新生活支援事業</v>
      </c>
      <c r="G28" s="312" t="str">
        <f>'3_個別入力シート（新生活）'!K7</f>
        <v>都道府県主導型市町村連携コース</v>
      </c>
      <c r="H28" s="312" t="str">
        <f>'3_個別入力シート（新生活）'!L7</f>
        <v>4_2 結婚新生活支援事業（都道府県主導型市町村連携コース）</v>
      </c>
      <c r="I28" s="313" t="str">
        <f>'3_個別入力シート（新生活）'!M7</f>
        <v>錦町結婚新生活支援事業</v>
      </c>
      <c r="J28" s="314">
        <f>'3_個別入力シート（新生活）'!N7</f>
        <v>0.66666666666666663</v>
      </c>
      <c r="K28" s="315">
        <f>'3_個別入力シート（新生活）'!O7</f>
        <v>2400000</v>
      </c>
      <c r="L28" s="316">
        <f>'3_個別入力シート（新生活）'!P7</f>
        <v>0</v>
      </c>
      <c r="M28" s="315">
        <f>'3_個別入力シート（新生活）'!Q7</f>
        <v>2400000</v>
      </c>
      <c r="N28" s="277"/>
      <c r="O28" s="278">
        <f>P28+Q28</f>
        <v>6</v>
      </c>
      <c r="P28" s="317">
        <f>'3_個別入力シート（新生活）'!AN7</f>
        <v>2</v>
      </c>
      <c r="Q28" s="318">
        <f>'3_個別入力シート（新生活）'!AO7</f>
        <v>4</v>
      </c>
      <c r="R28" s="319">
        <f>'3_個別入力シート（新生活）'!AQ7</f>
        <v>0</v>
      </c>
      <c r="S28" s="320">
        <f>'3_個別入力シート（新生活）'!AV7</f>
        <v>0</v>
      </c>
      <c r="U28" s="450">
        <f>'1_共通入力シート【記載必須】'!$B$7</f>
        <v>435015</v>
      </c>
      <c r="V28" s="286" t="str">
        <f>IF('1_共通入力シート【記載必須】'!$E$7="",'1_共通入力シート【記載必須】'!$D$7,'1_共通入力シート【記載必須】'!$E$7)</f>
        <v>錦町</v>
      </c>
      <c r="W28" s="442" t="str">
        <f>'1_共通入力シート【記載必須】'!$C$7</f>
        <v>市町村</v>
      </c>
      <c r="X28" s="445">
        <f>'3_個別入力シート（新生活）'!CO7</f>
        <v>45747</v>
      </c>
      <c r="Y28" s="445">
        <f>'3_個別入力シート（新生活）'!CP7</f>
        <v>0</v>
      </c>
      <c r="Z28" s="508">
        <f>'3_個別入力シート（新生活）'!CQ7</f>
        <v>0</v>
      </c>
    </row>
    <row r="29" spans="2:26" ht="13.5" customHeight="1" thickTop="1" x14ac:dyDescent="0.15">
      <c r="B29" s="421"/>
      <c r="C29" s="757"/>
      <c r="D29" s="757"/>
      <c r="E29" s="757"/>
      <c r="F29" s="757"/>
      <c r="G29" s="757"/>
      <c r="H29" s="757"/>
      <c r="I29" s="757"/>
      <c r="J29" s="757"/>
      <c r="K29" s="757"/>
      <c r="L29" s="757"/>
      <c r="M29" s="757"/>
      <c r="N29" s="321"/>
      <c r="O29" s="321"/>
      <c r="P29" s="321"/>
      <c r="Q29" s="321"/>
      <c r="R29" s="321"/>
      <c r="S29" s="321"/>
    </row>
    <row r="30" spans="2:26" ht="13.5" customHeight="1" x14ac:dyDescent="0.15">
      <c r="B30" s="18"/>
      <c r="C30" s="758"/>
      <c r="D30" s="758"/>
      <c r="E30" s="758"/>
      <c r="F30" s="758"/>
      <c r="G30" s="758"/>
      <c r="H30" s="758"/>
      <c r="I30" s="758"/>
      <c r="J30" s="758"/>
      <c r="K30" s="758"/>
      <c r="L30" s="758"/>
      <c r="M30" s="758"/>
      <c r="N30" s="321"/>
      <c r="O30" s="321"/>
      <c r="P30" s="321"/>
      <c r="Q30" s="321"/>
      <c r="R30" s="321"/>
      <c r="S30" s="321"/>
    </row>
  </sheetData>
  <sheetProtection sheet="1" formatCells="0" autoFilter="0"/>
  <autoFilter ref="B8:Z28" xr:uid="{9099DD60-8224-4950-8DCC-51AC68AF2F56}"/>
  <mergeCells count="9">
    <mergeCell ref="C30:M30"/>
    <mergeCell ref="F5:I5"/>
    <mergeCell ref="O5:S6"/>
    <mergeCell ref="X7:X8"/>
    <mergeCell ref="Y7:Z7"/>
    <mergeCell ref="U7:W7"/>
    <mergeCell ref="B9:B28"/>
    <mergeCell ref="C9:C28"/>
    <mergeCell ref="C29:M29"/>
  </mergeCells>
  <phoneticPr fontId="56"/>
  <pageMargins left="0.51181102362204722" right="0.51181102362204722" top="0.74803149606299213" bottom="0.74803149606299213" header="0.31496062992125984" footer="0.31496062992125984"/>
  <pageSetup paperSize="9" scale="4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FD321-694C-4175-B93E-502EDA1F4C7E}">
  <sheetPr codeName="Sheet6">
    <tabColor rgb="FFFF0000"/>
    <pageSetUpPr fitToPage="1"/>
  </sheetPr>
  <dimension ref="A1:BW125"/>
  <sheetViews>
    <sheetView showGridLines="0" view="pageBreakPreview" zoomScaleNormal="120" zoomScaleSheetLayoutView="100" workbookViewId="0">
      <selection activeCell="AG1" sqref="AG1:AI1"/>
    </sheetView>
  </sheetViews>
  <sheetFormatPr defaultColWidth="2.7109375" defaultRowHeight="12" customHeight="1" x14ac:dyDescent="0.15"/>
  <cols>
    <col min="1" max="8" width="2.7109375" style="22" customWidth="1"/>
    <col min="9" max="9" width="4.5703125" style="22" customWidth="1"/>
    <col min="10" max="29" width="2.7109375" style="22" customWidth="1"/>
    <col min="30" max="32" width="2.7109375" style="22"/>
    <col min="33" max="33" width="2.7109375" style="22" customWidth="1"/>
    <col min="34" max="34" width="4.28515625" style="22" customWidth="1"/>
    <col min="35" max="36" width="2.7109375" style="22"/>
    <col min="37" max="37" width="6.85546875" style="22" hidden="1" customWidth="1"/>
    <col min="38" max="38" width="5.28515625" style="22" hidden="1" customWidth="1"/>
    <col min="39" max="40" width="5.28515625" style="20" hidden="1" customWidth="1"/>
    <col min="41" max="42" width="5.28515625" style="22" hidden="1" customWidth="1"/>
    <col min="43" max="49" width="5.28515625" style="22" customWidth="1"/>
    <col min="50" max="16384" width="2.7109375" style="22"/>
  </cols>
  <sheetData>
    <row r="1" spans="1:43" ht="17.25" x14ac:dyDescent="0.15">
      <c r="A1" s="811" t="s">
        <v>295</v>
      </c>
      <c r="B1" s="811"/>
      <c r="C1" s="811"/>
      <c r="D1" s="811"/>
      <c r="E1" s="811"/>
      <c r="F1" s="811"/>
      <c r="G1" s="811"/>
      <c r="H1" s="811"/>
      <c r="I1" s="811"/>
      <c r="J1" s="18"/>
      <c r="K1" s="18"/>
      <c r="L1" s="18"/>
      <c r="M1" s="18"/>
      <c r="N1" s="18"/>
      <c r="O1" s="18"/>
      <c r="P1" s="18"/>
      <c r="Q1" s="18"/>
      <c r="R1" s="18"/>
      <c r="S1" s="18"/>
      <c r="T1" s="18"/>
      <c r="U1" s="18"/>
      <c r="V1" s="18"/>
      <c r="W1" s="18"/>
      <c r="X1" s="18"/>
      <c r="Y1" s="18"/>
      <c r="Z1" s="18"/>
      <c r="AA1" s="18"/>
      <c r="AB1" s="18"/>
      <c r="AC1" s="18"/>
      <c r="AD1" s="18"/>
      <c r="AE1" s="18"/>
      <c r="AF1" s="19" t="s">
        <v>0</v>
      </c>
      <c r="AG1" s="812" t="s">
        <v>35</v>
      </c>
      <c r="AH1" s="813"/>
      <c r="AI1" s="814"/>
      <c r="AJ1" s="18"/>
      <c r="AK1" s="21" t="s">
        <v>195</v>
      </c>
      <c r="AL1" s="18"/>
      <c r="AM1" s="815"/>
      <c r="AN1" s="815"/>
      <c r="AO1" s="20"/>
    </row>
    <row r="2" spans="1:43" ht="12"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816"/>
      <c r="AN2" s="816"/>
      <c r="AO2" s="20"/>
    </row>
    <row r="3" spans="1:43" ht="12" customHeight="1" x14ac:dyDescent="0.15">
      <c r="A3" s="46"/>
      <c r="B3" s="53"/>
      <c r="C3" s="53"/>
      <c r="D3" s="53"/>
      <c r="E3" s="817" t="str">
        <f>IF(AK3="R7当","（令和７年度当初分）",IF(AK3="R6補","（令和６年度補正分）",""))</f>
        <v/>
      </c>
      <c r="F3" s="817"/>
      <c r="G3" s="817"/>
      <c r="H3" s="817"/>
      <c r="I3" s="817"/>
      <c r="J3" s="817"/>
      <c r="K3" s="817"/>
      <c r="L3" s="817"/>
      <c r="M3" s="818" t="s">
        <v>1</v>
      </c>
      <c r="N3" s="818"/>
      <c r="O3" s="818"/>
      <c r="P3" s="818"/>
      <c r="Q3" s="818"/>
      <c r="R3" s="818"/>
      <c r="S3" s="818"/>
      <c r="T3" s="818"/>
      <c r="U3" s="818"/>
      <c r="V3" s="818"/>
      <c r="W3" s="818"/>
      <c r="X3" s="818"/>
      <c r="Y3" s="818"/>
      <c r="Z3" s="818"/>
      <c r="AA3" s="818"/>
      <c r="AB3" s="819" t="str">
        <f>IF(AL3="都道府県","（都道府県分）",IF(AL3="政令指定都市","（市町村分）",IF(AL3="市町村","（市町村分）","")))</f>
        <v>（市町村分）</v>
      </c>
      <c r="AC3" s="819"/>
      <c r="AD3" s="819"/>
      <c r="AE3" s="819"/>
      <c r="AF3" s="819"/>
      <c r="AG3" s="819"/>
      <c r="AH3" s="46" t="s">
        <v>0</v>
      </c>
      <c r="AI3" s="46"/>
      <c r="AJ3" s="46"/>
      <c r="AK3" s="18">
        <f>VLOOKUP(AG1,'2_個別入力シート（新生活以外）'!$B$7:$GI$25,'2_個別入力シート（新生活以外）'!I6,0)</f>
        <v>0</v>
      </c>
      <c r="AL3" s="424" t="str">
        <f>VLOOKUP(AG1,'2_個別入力シート（新生活以外）'!$B$7:$GI$25,'2_個別入力シート（新生活以外）'!D6,0)</f>
        <v>市町村</v>
      </c>
      <c r="AM3" s="816"/>
      <c r="AN3" s="816"/>
      <c r="AO3" s="20"/>
    </row>
    <row r="4" spans="1:43" x14ac:dyDescent="0.15">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18"/>
      <c r="AL4" s="18"/>
      <c r="AM4" s="816"/>
      <c r="AN4" s="816"/>
      <c r="AO4" s="20"/>
    </row>
    <row r="5" spans="1:43" ht="15" customHeight="1" x14ac:dyDescent="0.15">
      <c r="A5" s="46"/>
      <c r="B5" s="46"/>
      <c r="C5" s="46"/>
      <c r="D5" s="46"/>
      <c r="E5" s="46"/>
      <c r="F5" s="46"/>
      <c r="G5" s="46"/>
      <c r="H5" s="46"/>
      <c r="I5" s="46"/>
      <c r="J5" s="46"/>
      <c r="K5" s="46"/>
      <c r="L5" s="46"/>
      <c r="M5" s="46"/>
      <c r="N5" s="779" t="s">
        <v>2</v>
      </c>
      <c r="O5" s="779"/>
      <c r="P5" s="779"/>
      <c r="Q5" s="779"/>
      <c r="R5" s="779"/>
      <c r="S5" s="779"/>
      <c r="T5" s="829" t="str">
        <f>VLOOKUP(AG1,'2_個別入力シート（新生活以外）'!$B$7:$GI$25,'2_個別入力シート（新生活以外）'!G6,0)&amp; ""</f>
        <v>熊本県錦町</v>
      </c>
      <c r="U5" s="829"/>
      <c r="V5" s="829"/>
      <c r="W5" s="829"/>
      <c r="X5" s="829"/>
      <c r="Y5" s="829"/>
      <c r="Z5" s="829"/>
      <c r="AA5" s="829"/>
      <c r="AB5" s="829"/>
      <c r="AC5" s="829"/>
      <c r="AD5" s="829"/>
      <c r="AE5" s="829"/>
      <c r="AF5" s="829"/>
      <c r="AG5" s="829"/>
      <c r="AH5" s="829"/>
      <c r="AI5" s="524"/>
      <c r="AJ5" s="46"/>
      <c r="AK5" s="18"/>
      <c r="AL5" s="18"/>
      <c r="AM5" s="22"/>
      <c r="AO5" s="20"/>
    </row>
    <row r="6" spans="1:43" ht="15" customHeight="1" x14ac:dyDescent="0.15">
      <c r="A6" s="54"/>
      <c r="B6" s="54"/>
      <c r="C6" s="54"/>
      <c r="D6" s="54"/>
      <c r="E6" s="54"/>
      <c r="F6" s="54"/>
      <c r="G6" s="54"/>
      <c r="H6" s="54"/>
      <c r="I6" s="54"/>
      <c r="J6" s="54"/>
      <c r="K6" s="54"/>
      <c r="L6" s="54"/>
      <c r="M6" s="54"/>
      <c r="N6" s="780" t="s">
        <v>3</v>
      </c>
      <c r="O6" s="780"/>
      <c r="P6" s="780"/>
      <c r="Q6" s="780"/>
      <c r="R6" s="780"/>
      <c r="S6" s="780"/>
      <c r="T6" s="781" t="str">
        <f>VLOOKUP(AG1,'2_個別入力シート（新生活以外）'!$B$7:$GI$25,'2_個別入力シート（新生活以外）'!H6,0)&amp; ""</f>
        <v/>
      </c>
      <c r="U6" s="781"/>
      <c r="V6" s="781"/>
      <c r="W6" s="781"/>
      <c r="X6" s="781"/>
      <c r="Y6" s="781"/>
      <c r="Z6" s="781"/>
      <c r="AA6" s="781"/>
      <c r="AB6" s="781"/>
      <c r="AC6" s="781"/>
      <c r="AD6" s="781"/>
      <c r="AE6" s="781"/>
      <c r="AF6" s="781"/>
      <c r="AG6" s="781"/>
      <c r="AH6" s="781"/>
      <c r="AI6" s="781"/>
      <c r="AJ6" s="54"/>
      <c r="AM6" s="22"/>
      <c r="AO6" s="20"/>
    </row>
    <row r="7" spans="1:43" ht="12" customHeight="1" thickBot="1" x14ac:dyDescent="0.2">
      <c r="A7" s="54"/>
      <c r="B7" s="54"/>
      <c r="C7" s="54"/>
      <c r="D7" s="54"/>
      <c r="E7" s="54"/>
      <c r="F7" s="54"/>
      <c r="G7" s="54"/>
      <c r="H7" s="54"/>
      <c r="I7" s="54"/>
      <c r="J7" s="54"/>
      <c r="K7" s="54"/>
      <c r="L7" s="54"/>
      <c r="M7" s="54"/>
      <c r="N7" s="54"/>
      <c r="O7" s="54"/>
      <c r="P7" s="54"/>
      <c r="Q7" s="54"/>
      <c r="R7" s="54"/>
      <c r="S7" s="54"/>
      <c r="T7" s="55"/>
      <c r="U7" s="54"/>
      <c r="V7" s="54"/>
      <c r="W7" s="54"/>
      <c r="X7" s="54"/>
      <c r="Y7" s="54"/>
      <c r="Z7" s="54"/>
      <c r="AA7" s="54"/>
      <c r="AB7" s="54"/>
      <c r="AC7" s="54"/>
      <c r="AD7" s="54"/>
      <c r="AE7" s="54"/>
      <c r="AF7" s="54"/>
      <c r="AG7" s="54"/>
      <c r="AH7" s="54"/>
      <c r="AI7" s="54"/>
      <c r="AJ7" s="54"/>
      <c r="AM7" s="22"/>
      <c r="AO7" s="20"/>
    </row>
    <row r="8" spans="1:43" ht="12" customHeight="1" x14ac:dyDescent="0.15">
      <c r="A8" s="820" t="s">
        <v>4</v>
      </c>
      <c r="B8" s="821"/>
      <c r="C8" s="821"/>
      <c r="D8" s="821"/>
      <c r="E8" s="821"/>
      <c r="F8" s="821"/>
      <c r="G8" s="822"/>
      <c r="H8" s="823" t="str">
        <f>VLOOKUP(AG1,'2_個別入力シート（新生活以外）'!$B$7:$GI$25,'2_個別入力シート（新生活以外）'!J6,0)&amp; ""</f>
        <v/>
      </c>
      <c r="I8" s="824"/>
      <c r="J8" s="824"/>
      <c r="K8" s="824"/>
      <c r="L8" s="824"/>
      <c r="M8" s="824"/>
      <c r="N8" s="824"/>
      <c r="O8" s="824"/>
      <c r="P8" s="824"/>
      <c r="Q8" s="824"/>
      <c r="R8" s="824"/>
      <c r="S8" s="824"/>
      <c r="T8" s="824"/>
      <c r="U8" s="824"/>
      <c r="V8" s="824"/>
      <c r="W8" s="824"/>
      <c r="X8" s="824"/>
      <c r="Y8" s="824"/>
      <c r="Z8" s="824"/>
      <c r="AA8" s="824"/>
      <c r="AB8" s="824"/>
      <c r="AC8" s="824"/>
      <c r="AD8" s="824"/>
      <c r="AE8" s="824"/>
      <c r="AF8" s="824"/>
      <c r="AG8" s="824"/>
      <c r="AH8" s="824"/>
      <c r="AI8" s="824"/>
      <c r="AJ8" s="825"/>
      <c r="AM8" s="22"/>
      <c r="AN8" s="22"/>
      <c r="AO8" s="23"/>
      <c r="AP8" s="23"/>
    </row>
    <row r="9" spans="1:43" ht="12" customHeight="1" x14ac:dyDescent="0.15">
      <c r="A9" s="766"/>
      <c r="B9" s="767"/>
      <c r="C9" s="767"/>
      <c r="D9" s="767"/>
      <c r="E9" s="767"/>
      <c r="F9" s="767"/>
      <c r="G9" s="768"/>
      <c r="H9" s="826"/>
      <c r="I9" s="827"/>
      <c r="J9" s="827"/>
      <c r="K9" s="827"/>
      <c r="L9" s="827"/>
      <c r="M9" s="827"/>
      <c r="N9" s="827"/>
      <c r="O9" s="827"/>
      <c r="P9" s="827"/>
      <c r="Q9" s="827"/>
      <c r="R9" s="827"/>
      <c r="S9" s="827"/>
      <c r="T9" s="827"/>
      <c r="U9" s="827"/>
      <c r="V9" s="827"/>
      <c r="W9" s="827"/>
      <c r="X9" s="827"/>
      <c r="Y9" s="827"/>
      <c r="Z9" s="827"/>
      <c r="AA9" s="827"/>
      <c r="AB9" s="827"/>
      <c r="AC9" s="827"/>
      <c r="AD9" s="827"/>
      <c r="AE9" s="827"/>
      <c r="AF9" s="827"/>
      <c r="AG9" s="827"/>
      <c r="AH9" s="827"/>
      <c r="AI9" s="827"/>
      <c r="AJ9" s="828"/>
      <c r="AM9" s="22"/>
      <c r="AN9" s="22"/>
    </row>
    <row r="10" spans="1:43" ht="12" customHeight="1" x14ac:dyDescent="0.15">
      <c r="A10" s="763" t="s">
        <v>5</v>
      </c>
      <c r="B10" s="764"/>
      <c r="C10" s="764"/>
      <c r="D10" s="764"/>
      <c r="E10" s="764"/>
      <c r="F10" s="764"/>
      <c r="G10" s="765"/>
      <c r="H10" s="769" t="str">
        <f>VLOOKUP(AG1,'2_個別入力シート（新生活以外）'!$B$7:$GI$25,'2_個別入力シート（新生活以外）'!K6,0)&amp; ""</f>
        <v/>
      </c>
      <c r="I10" s="770"/>
      <c r="J10" s="770"/>
      <c r="K10" s="770"/>
      <c r="L10" s="770"/>
      <c r="M10" s="770"/>
      <c r="N10" s="770"/>
      <c r="O10" s="770"/>
      <c r="P10" s="770"/>
      <c r="Q10" s="770"/>
      <c r="R10" s="770"/>
      <c r="S10" s="770"/>
      <c r="T10" s="770"/>
      <c r="U10" s="770"/>
      <c r="V10" s="770"/>
      <c r="W10" s="770"/>
      <c r="X10" s="770"/>
      <c r="Y10" s="770"/>
      <c r="Z10" s="770"/>
      <c r="AA10" s="770"/>
      <c r="AB10" s="770"/>
      <c r="AC10" s="770"/>
      <c r="AD10" s="770"/>
      <c r="AE10" s="770"/>
      <c r="AF10" s="770"/>
      <c r="AG10" s="770"/>
      <c r="AH10" s="770"/>
      <c r="AI10" s="770"/>
      <c r="AJ10" s="771"/>
      <c r="AM10" s="22"/>
      <c r="AN10" s="22"/>
    </row>
    <row r="11" spans="1:43" ht="12" customHeight="1" x14ac:dyDescent="0.15">
      <c r="A11" s="766"/>
      <c r="B11" s="767"/>
      <c r="C11" s="767"/>
      <c r="D11" s="767"/>
      <c r="E11" s="767"/>
      <c r="F11" s="767"/>
      <c r="G11" s="768"/>
      <c r="H11" s="772"/>
      <c r="I11" s="773"/>
      <c r="J11" s="773"/>
      <c r="K11" s="773"/>
      <c r="L11" s="773"/>
      <c r="M11" s="773"/>
      <c r="N11" s="773"/>
      <c r="O11" s="773"/>
      <c r="P11" s="773"/>
      <c r="Q11" s="773"/>
      <c r="R11" s="773"/>
      <c r="S11" s="773"/>
      <c r="T11" s="773"/>
      <c r="U11" s="773"/>
      <c r="V11" s="773"/>
      <c r="W11" s="773"/>
      <c r="X11" s="773"/>
      <c r="Y11" s="773"/>
      <c r="Z11" s="773"/>
      <c r="AA11" s="773"/>
      <c r="AB11" s="773"/>
      <c r="AC11" s="773"/>
      <c r="AD11" s="773"/>
      <c r="AE11" s="773"/>
      <c r="AF11" s="773"/>
      <c r="AG11" s="773"/>
      <c r="AH11" s="773"/>
      <c r="AI11" s="773"/>
      <c r="AJ11" s="774"/>
      <c r="AM11" s="22"/>
      <c r="AN11" s="23"/>
      <c r="AO11" s="23"/>
      <c r="AP11" s="23"/>
      <c r="AQ11" s="23"/>
    </row>
    <row r="12" spans="1:43" ht="12" customHeight="1" x14ac:dyDescent="0.15">
      <c r="A12" s="775" t="s">
        <v>6</v>
      </c>
      <c r="B12" s="776"/>
      <c r="C12" s="776"/>
      <c r="D12" s="776"/>
      <c r="E12" s="776"/>
      <c r="F12" s="776"/>
      <c r="G12" s="776"/>
      <c r="H12" s="777" t="str">
        <f>VLOOKUP(AG1,'2_個別入力シート（新生活以外）'!$B$7:$GI$25,'2_個別入力シート（新生活以外）'!L6,0)&amp; ""</f>
        <v/>
      </c>
      <c r="I12" s="777"/>
      <c r="J12" s="777"/>
      <c r="K12" s="777"/>
      <c r="L12" s="777"/>
      <c r="M12" s="777"/>
      <c r="N12" s="777"/>
      <c r="O12" s="777"/>
      <c r="P12" s="777"/>
      <c r="Q12" s="777"/>
      <c r="R12" s="777"/>
      <c r="S12" s="777"/>
      <c r="T12" s="777"/>
      <c r="U12" s="777"/>
      <c r="V12" s="777"/>
      <c r="W12" s="777"/>
      <c r="X12" s="777"/>
      <c r="Y12" s="777"/>
      <c r="Z12" s="777"/>
      <c r="AA12" s="777"/>
      <c r="AB12" s="777"/>
      <c r="AC12" s="777"/>
      <c r="AD12" s="777"/>
      <c r="AE12" s="777"/>
      <c r="AF12" s="777"/>
      <c r="AG12" s="777"/>
      <c r="AH12" s="777"/>
      <c r="AI12" s="777"/>
      <c r="AJ12" s="778"/>
      <c r="AM12" s="22"/>
      <c r="AN12" s="23"/>
      <c r="AO12" s="23"/>
      <c r="AP12" s="23"/>
      <c r="AQ12" s="23"/>
    </row>
    <row r="13" spans="1:43" ht="12" customHeight="1" x14ac:dyDescent="0.15">
      <c r="A13" s="775"/>
      <c r="B13" s="776"/>
      <c r="C13" s="776"/>
      <c r="D13" s="776"/>
      <c r="E13" s="776"/>
      <c r="F13" s="776"/>
      <c r="G13" s="776"/>
      <c r="H13" s="777"/>
      <c r="I13" s="777"/>
      <c r="J13" s="777"/>
      <c r="K13" s="777"/>
      <c r="L13" s="777"/>
      <c r="M13" s="777"/>
      <c r="N13" s="777"/>
      <c r="O13" s="777"/>
      <c r="P13" s="777"/>
      <c r="Q13" s="777"/>
      <c r="R13" s="777"/>
      <c r="S13" s="777"/>
      <c r="T13" s="777"/>
      <c r="U13" s="777"/>
      <c r="V13" s="777"/>
      <c r="W13" s="777"/>
      <c r="X13" s="777"/>
      <c r="Y13" s="777"/>
      <c r="Z13" s="777"/>
      <c r="AA13" s="777"/>
      <c r="AB13" s="777"/>
      <c r="AC13" s="777"/>
      <c r="AD13" s="777"/>
      <c r="AE13" s="777"/>
      <c r="AF13" s="777"/>
      <c r="AG13" s="777"/>
      <c r="AH13" s="777"/>
      <c r="AI13" s="777"/>
      <c r="AJ13" s="778"/>
      <c r="AM13" s="22"/>
      <c r="AO13" s="23"/>
      <c r="AP13" s="23"/>
      <c r="AQ13" s="23"/>
    </row>
    <row r="14" spans="1:43" ht="12" customHeight="1" x14ac:dyDescent="0.15">
      <c r="A14" s="775" t="s">
        <v>7</v>
      </c>
      <c r="B14" s="776"/>
      <c r="C14" s="776"/>
      <c r="D14" s="776"/>
      <c r="E14" s="776"/>
      <c r="F14" s="776"/>
      <c r="G14" s="776"/>
      <c r="H14" s="769" t="str">
        <f>VLOOKUP(AG1,'2_個別入力シート（新生活以外）'!$B$7:$GI$25,'2_個別入力シート（新生活以外）'!M6,0)&amp; ""</f>
        <v/>
      </c>
      <c r="I14" s="770"/>
      <c r="J14" s="770"/>
      <c r="K14" s="770"/>
      <c r="L14" s="770"/>
      <c r="M14" s="770"/>
      <c r="N14" s="770"/>
      <c r="O14" s="770"/>
      <c r="P14" s="770"/>
      <c r="Q14" s="770"/>
      <c r="R14" s="770"/>
      <c r="S14" s="770"/>
      <c r="T14" s="770"/>
      <c r="U14" s="770"/>
      <c r="V14" s="770"/>
      <c r="W14" s="770"/>
      <c r="X14" s="770"/>
      <c r="Y14" s="770"/>
      <c r="Z14" s="770"/>
      <c r="AA14" s="770"/>
      <c r="AB14" s="832" t="s">
        <v>8</v>
      </c>
      <c r="AC14" s="832"/>
      <c r="AD14" s="832"/>
      <c r="AE14" s="832"/>
      <c r="AF14" s="833" t="str">
        <f>VLOOKUP(AG1,'2_個別入力シート（新生活以外）'!$B$7:$GI$25,'2_個別入力シート（新生活以外）'!BE6,0)&amp; ""</f>
        <v/>
      </c>
      <c r="AG14" s="833"/>
      <c r="AH14" s="833"/>
      <c r="AI14" s="833"/>
      <c r="AJ14" s="834"/>
      <c r="AM14" s="22"/>
      <c r="AN14" s="23"/>
      <c r="AO14" s="23"/>
      <c r="AP14" s="23"/>
      <c r="AQ14" s="23"/>
    </row>
    <row r="15" spans="1:43" ht="12" customHeight="1" x14ac:dyDescent="0.15">
      <c r="A15" s="775"/>
      <c r="B15" s="776"/>
      <c r="C15" s="776"/>
      <c r="D15" s="776"/>
      <c r="E15" s="776"/>
      <c r="F15" s="776"/>
      <c r="G15" s="776"/>
      <c r="H15" s="830"/>
      <c r="I15" s="831"/>
      <c r="J15" s="831"/>
      <c r="K15" s="831"/>
      <c r="L15" s="831"/>
      <c r="M15" s="831"/>
      <c r="N15" s="831"/>
      <c r="O15" s="831"/>
      <c r="P15" s="831"/>
      <c r="Q15" s="831"/>
      <c r="R15" s="831"/>
      <c r="S15" s="831"/>
      <c r="T15" s="831"/>
      <c r="U15" s="831"/>
      <c r="V15" s="831"/>
      <c r="W15" s="831"/>
      <c r="X15" s="831"/>
      <c r="Y15" s="831"/>
      <c r="Z15" s="831"/>
      <c r="AA15" s="831"/>
      <c r="AB15" s="832"/>
      <c r="AC15" s="832"/>
      <c r="AD15" s="832"/>
      <c r="AE15" s="832"/>
      <c r="AF15" s="833"/>
      <c r="AG15" s="833"/>
      <c r="AH15" s="833"/>
      <c r="AI15" s="833"/>
      <c r="AJ15" s="834"/>
      <c r="AM15" s="22"/>
      <c r="AN15" s="23"/>
      <c r="AO15" s="23"/>
      <c r="AP15" s="23"/>
      <c r="AQ15" s="23"/>
    </row>
    <row r="16" spans="1:43" ht="12" customHeight="1" x14ac:dyDescent="0.15">
      <c r="A16" s="775"/>
      <c r="B16" s="776"/>
      <c r="C16" s="776"/>
      <c r="D16" s="776"/>
      <c r="E16" s="776"/>
      <c r="F16" s="776"/>
      <c r="G16" s="776"/>
      <c r="H16" s="772"/>
      <c r="I16" s="773"/>
      <c r="J16" s="773"/>
      <c r="K16" s="773"/>
      <c r="L16" s="773"/>
      <c r="M16" s="773"/>
      <c r="N16" s="773"/>
      <c r="O16" s="773"/>
      <c r="P16" s="773"/>
      <c r="Q16" s="773"/>
      <c r="R16" s="773"/>
      <c r="S16" s="773"/>
      <c r="T16" s="773"/>
      <c r="U16" s="773"/>
      <c r="V16" s="773"/>
      <c r="W16" s="773"/>
      <c r="X16" s="773"/>
      <c r="Y16" s="773"/>
      <c r="Z16" s="773"/>
      <c r="AA16" s="773"/>
      <c r="AB16" s="832"/>
      <c r="AC16" s="832"/>
      <c r="AD16" s="832"/>
      <c r="AE16" s="832"/>
      <c r="AF16" s="833"/>
      <c r="AG16" s="833"/>
      <c r="AH16" s="833"/>
      <c r="AI16" s="833"/>
      <c r="AJ16" s="834"/>
      <c r="AM16" s="22"/>
      <c r="AN16" s="23"/>
      <c r="AO16" s="23"/>
      <c r="AP16" s="23"/>
      <c r="AQ16" s="23"/>
    </row>
    <row r="17" spans="1:48" ht="12" customHeight="1" x14ac:dyDescent="0.15">
      <c r="A17" s="775" t="s">
        <v>9</v>
      </c>
      <c r="B17" s="776"/>
      <c r="C17" s="776"/>
      <c r="D17" s="776"/>
      <c r="E17" s="776"/>
      <c r="F17" s="776"/>
      <c r="G17" s="776"/>
      <c r="H17" s="847" t="str">
        <f>VLOOKUP(AG1,'2_個別入力シート（新生活以外）'!$B$7:$GI$25,'2_個別入力シート（新生活以外）'!BC6,0)&amp; ""</f>
        <v/>
      </c>
      <c r="I17" s="836"/>
      <c r="J17" s="836"/>
      <c r="K17" s="836"/>
      <c r="L17" s="836"/>
      <c r="M17" s="836"/>
      <c r="N17" s="836"/>
      <c r="O17" s="836"/>
      <c r="P17" s="836"/>
      <c r="Q17" s="849" t="s">
        <v>10</v>
      </c>
      <c r="R17" s="849"/>
      <c r="S17" s="836" t="str">
        <f>VLOOKUP(AG1,'2_個別入力シート（新生活以外）'!$B$7:$GI$25,'2_個別入力シート（新生活以外）'!BD6,0)&amp; ""</f>
        <v/>
      </c>
      <c r="T17" s="836"/>
      <c r="U17" s="836"/>
      <c r="V17" s="836"/>
      <c r="W17" s="836"/>
      <c r="X17" s="836"/>
      <c r="Y17" s="836"/>
      <c r="Z17" s="836"/>
      <c r="AA17" s="837"/>
      <c r="AB17" s="840" t="s">
        <v>11</v>
      </c>
      <c r="AC17" s="840"/>
      <c r="AD17" s="840"/>
      <c r="AE17" s="840"/>
      <c r="AF17" s="1033" t="e">
        <f>DATEVALUE(AK17&amp;"年12月31日")</f>
        <v>#VALUE!</v>
      </c>
      <c r="AG17" s="1033"/>
      <c r="AH17" s="1033"/>
      <c r="AI17" s="1033"/>
      <c r="AJ17" s="1034"/>
      <c r="AK17" s="1023" t="str">
        <f>VLOOKUP(AG1,'2_個別入力シート（新生活以外）'!$B$7:$GI$25,'2_個別入力シート（新生活以外）'!BF6,0)&amp; ""</f>
        <v/>
      </c>
      <c r="AL17" s="23"/>
      <c r="AM17" s="23"/>
      <c r="AN17" s="23"/>
      <c r="AO17" s="23"/>
      <c r="AP17" s="23"/>
      <c r="AQ17" s="23"/>
    </row>
    <row r="18" spans="1:48" ht="12" customHeight="1" x14ac:dyDescent="0.15">
      <c r="A18" s="775"/>
      <c r="B18" s="776"/>
      <c r="C18" s="776"/>
      <c r="D18" s="776"/>
      <c r="E18" s="776"/>
      <c r="F18" s="776"/>
      <c r="G18" s="776"/>
      <c r="H18" s="848"/>
      <c r="I18" s="838"/>
      <c r="J18" s="838"/>
      <c r="K18" s="838"/>
      <c r="L18" s="838"/>
      <c r="M18" s="838"/>
      <c r="N18" s="838"/>
      <c r="O18" s="838"/>
      <c r="P18" s="838"/>
      <c r="Q18" s="850"/>
      <c r="R18" s="850"/>
      <c r="S18" s="838"/>
      <c r="T18" s="838"/>
      <c r="U18" s="838"/>
      <c r="V18" s="838"/>
      <c r="W18" s="838"/>
      <c r="X18" s="838"/>
      <c r="Y18" s="838"/>
      <c r="Z18" s="838"/>
      <c r="AA18" s="839"/>
      <c r="AB18" s="840"/>
      <c r="AC18" s="840"/>
      <c r="AD18" s="840"/>
      <c r="AE18" s="840"/>
      <c r="AF18" s="1033"/>
      <c r="AG18" s="1033"/>
      <c r="AH18" s="1033"/>
      <c r="AI18" s="1033"/>
      <c r="AJ18" s="1034"/>
      <c r="AK18" s="1023"/>
      <c r="AL18" s="485"/>
      <c r="AM18" s="23"/>
      <c r="AN18" s="23"/>
      <c r="AO18" s="23"/>
      <c r="AP18" s="23"/>
      <c r="AQ18" s="23"/>
    </row>
    <row r="19" spans="1:48" ht="12" customHeight="1" x14ac:dyDescent="0.15">
      <c r="A19" s="851" t="s">
        <v>258</v>
      </c>
      <c r="B19" s="852"/>
      <c r="C19" s="852"/>
      <c r="D19" s="852"/>
      <c r="E19" s="852"/>
      <c r="F19" s="852"/>
      <c r="G19" s="853"/>
      <c r="H19" s="857">
        <f>AK19*1</f>
        <v>0</v>
      </c>
      <c r="I19" s="858"/>
      <c r="J19" s="858"/>
      <c r="K19" s="858"/>
      <c r="L19" s="858"/>
      <c r="M19" s="858"/>
      <c r="N19" s="858"/>
      <c r="O19" s="858"/>
      <c r="P19" s="858"/>
      <c r="Q19" s="861" t="s">
        <v>364</v>
      </c>
      <c r="R19" s="861"/>
      <c r="S19" s="861"/>
      <c r="T19" s="861"/>
      <c r="U19" s="861"/>
      <c r="V19" s="861"/>
      <c r="W19" s="862">
        <f>AL19*1</f>
        <v>0</v>
      </c>
      <c r="X19" s="862"/>
      <c r="Y19" s="862"/>
      <c r="Z19" s="862"/>
      <c r="AA19" s="863"/>
      <c r="AB19" s="861" t="s">
        <v>259</v>
      </c>
      <c r="AC19" s="861"/>
      <c r="AD19" s="861"/>
      <c r="AE19" s="861"/>
      <c r="AF19" s="866">
        <f>AM19*1</f>
        <v>0</v>
      </c>
      <c r="AG19" s="866"/>
      <c r="AH19" s="866"/>
      <c r="AI19" s="866"/>
      <c r="AJ19" s="867"/>
      <c r="AK19" s="835">
        <f>VLOOKUP(AG1,'2_個別入力シート（新生活以外）'!$B$7:$GI$25,'2_個別入力シート（新生活以外）'!O6,0)</f>
        <v>0</v>
      </c>
      <c r="AL19" s="835">
        <f>VLOOKUP(AG1,'2_個別入力シート（新生活以外）'!$B$7:$GI$25,'2_個別入力シート（新生活以外）'!P6,0)</f>
        <v>0</v>
      </c>
      <c r="AM19" s="835">
        <f>VLOOKUP(AG1,'2_個別入力シート（新生活以外）'!$B$7:$GI$25,'2_個別入力シート（新生活以外）'!R6,0)</f>
        <v>0</v>
      </c>
      <c r="AN19" s="481"/>
      <c r="AO19" s="486"/>
      <c r="AP19" s="23"/>
      <c r="AQ19" s="23"/>
      <c r="AR19" s="23"/>
      <c r="AS19" s="23"/>
      <c r="AT19" s="23"/>
    </row>
    <row r="20" spans="1:48" ht="12" customHeight="1" x14ac:dyDescent="0.15">
      <c r="A20" s="854"/>
      <c r="B20" s="855"/>
      <c r="C20" s="855"/>
      <c r="D20" s="855"/>
      <c r="E20" s="855"/>
      <c r="F20" s="855"/>
      <c r="G20" s="856"/>
      <c r="H20" s="859"/>
      <c r="I20" s="860"/>
      <c r="J20" s="860"/>
      <c r="K20" s="860"/>
      <c r="L20" s="860"/>
      <c r="M20" s="860"/>
      <c r="N20" s="860"/>
      <c r="O20" s="860"/>
      <c r="P20" s="860"/>
      <c r="Q20" s="861"/>
      <c r="R20" s="861"/>
      <c r="S20" s="861"/>
      <c r="T20" s="861"/>
      <c r="U20" s="861"/>
      <c r="V20" s="861"/>
      <c r="W20" s="864"/>
      <c r="X20" s="864"/>
      <c r="Y20" s="864"/>
      <c r="Z20" s="864"/>
      <c r="AA20" s="865"/>
      <c r="AB20" s="861"/>
      <c r="AC20" s="861"/>
      <c r="AD20" s="861"/>
      <c r="AE20" s="861"/>
      <c r="AF20" s="866"/>
      <c r="AG20" s="866"/>
      <c r="AH20" s="866"/>
      <c r="AI20" s="866"/>
      <c r="AJ20" s="867"/>
      <c r="AK20" s="835"/>
      <c r="AL20" s="835"/>
      <c r="AM20" s="835"/>
      <c r="AN20" s="481"/>
      <c r="AO20" s="23"/>
      <c r="AP20" s="23"/>
      <c r="AQ20" s="23"/>
      <c r="AR20" s="23"/>
      <c r="AS20" s="23"/>
      <c r="AT20" s="23"/>
    </row>
    <row r="21" spans="1:48" ht="12" customHeight="1" x14ac:dyDescent="0.15">
      <c r="A21" s="874" t="s">
        <v>392</v>
      </c>
      <c r="B21" s="852"/>
      <c r="C21" s="852"/>
      <c r="D21" s="852"/>
      <c r="E21" s="852"/>
      <c r="F21" s="852"/>
      <c r="G21" s="853"/>
      <c r="H21" s="857">
        <f>AK21*1</f>
        <v>0</v>
      </c>
      <c r="I21" s="858"/>
      <c r="J21" s="858"/>
      <c r="K21" s="858"/>
      <c r="L21" s="858"/>
      <c r="M21" s="858"/>
      <c r="N21" s="858"/>
      <c r="O21" s="858"/>
      <c r="P21" s="858"/>
      <c r="Q21" s="858"/>
      <c r="R21" s="858"/>
      <c r="S21" s="858"/>
      <c r="T21" s="858"/>
      <c r="U21" s="858"/>
      <c r="V21" s="858"/>
      <c r="W21" s="858"/>
      <c r="X21" s="858"/>
      <c r="Y21" s="858"/>
      <c r="Z21" s="858"/>
      <c r="AA21" s="858"/>
      <c r="AB21" s="858"/>
      <c r="AC21" s="858"/>
      <c r="AD21" s="858"/>
      <c r="AE21" s="858"/>
      <c r="AF21" s="858"/>
      <c r="AG21" s="858"/>
      <c r="AH21" s="858"/>
      <c r="AI21" s="858"/>
      <c r="AJ21" s="879"/>
      <c r="AK21" s="835">
        <f>VLOOKUP(AG1,'2_個別入力シート（新生活以外）'!$B$7:$GI$25,'2_個別入力シート（新生活以外）'!Q6,0)</f>
        <v>0</v>
      </c>
      <c r="AL21" s="486"/>
      <c r="AM21" s="23"/>
      <c r="AN21" s="23"/>
      <c r="AO21" s="23"/>
      <c r="AP21" s="23"/>
      <c r="AQ21" s="23"/>
      <c r="AR21" s="54"/>
      <c r="AV21" s="54"/>
    </row>
    <row r="22" spans="1:48" ht="12" customHeight="1" x14ac:dyDescent="0.15">
      <c r="A22" s="854"/>
      <c r="B22" s="855"/>
      <c r="C22" s="855"/>
      <c r="D22" s="855"/>
      <c r="E22" s="855"/>
      <c r="F22" s="855"/>
      <c r="G22" s="856"/>
      <c r="H22" s="859"/>
      <c r="I22" s="860"/>
      <c r="J22" s="860"/>
      <c r="K22" s="860"/>
      <c r="L22" s="860"/>
      <c r="M22" s="860"/>
      <c r="N22" s="860"/>
      <c r="O22" s="860"/>
      <c r="P22" s="860"/>
      <c r="Q22" s="860"/>
      <c r="R22" s="860"/>
      <c r="S22" s="860"/>
      <c r="T22" s="860"/>
      <c r="U22" s="860"/>
      <c r="V22" s="860"/>
      <c r="W22" s="860"/>
      <c r="X22" s="860"/>
      <c r="Y22" s="860"/>
      <c r="Z22" s="860"/>
      <c r="AA22" s="860"/>
      <c r="AB22" s="860"/>
      <c r="AC22" s="860"/>
      <c r="AD22" s="860"/>
      <c r="AE22" s="860"/>
      <c r="AF22" s="860"/>
      <c r="AG22" s="860"/>
      <c r="AH22" s="860"/>
      <c r="AI22" s="860"/>
      <c r="AJ22" s="880"/>
      <c r="AK22" s="835"/>
      <c r="AL22" s="23"/>
      <c r="AM22" s="23"/>
      <c r="AN22" s="23"/>
      <c r="AO22" s="23"/>
      <c r="AP22" s="23"/>
      <c r="AQ22" s="23"/>
    </row>
    <row r="23" spans="1:48" s="28" customFormat="1" ht="16.350000000000001" customHeight="1" x14ac:dyDescent="0.15">
      <c r="A23" s="1049" t="s">
        <v>260</v>
      </c>
      <c r="B23" s="1050"/>
      <c r="C23" s="894" t="s">
        <v>5</v>
      </c>
      <c r="D23" s="895"/>
      <c r="E23" s="895"/>
      <c r="F23" s="895"/>
      <c r="G23" s="895"/>
      <c r="H23" s="894" t="s">
        <v>46</v>
      </c>
      <c r="I23" s="895"/>
      <c r="J23" s="895"/>
      <c r="K23" s="896"/>
      <c r="L23" s="875" t="s">
        <v>17</v>
      </c>
      <c r="M23" s="875"/>
      <c r="N23" s="875"/>
      <c r="O23" s="875"/>
      <c r="P23" s="875"/>
      <c r="Q23" s="875" t="s">
        <v>20</v>
      </c>
      <c r="R23" s="875"/>
      <c r="S23" s="875"/>
      <c r="T23" s="875"/>
      <c r="U23" s="875"/>
      <c r="V23" s="875" t="s">
        <v>14</v>
      </c>
      <c r="W23" s="875"/>
      <c r="X23" s="875"/>
      <c r="Y23" s="875"/>
      <c r="Z23" s="875"/>
      <c r="AA23" s="875" t="s">
        <v>18</v>
      </c>
      <c r="AB23" s="875"/>
      <c r="AC23" s="875"/>
      <c r="AD23" s="875"/>
      <c r="AE23" s="875"/>
      <c r="AF23" s="876" t="s">
        <v>21</v>
      </c>
      <c r="AG23" s="877"/>
      <c r="AH23" s="877"/>
      <c r="AI23" s="877"/>
      <c r="AJ23" s="878"/>
      <c r="AK23" s="103"/>
      <c r="AL23" s="103"/>
      <c r="AM23" s="103"/>
      <c r="AN23" s="103"/>
      <c r="AO23" s="103"/>
      <c r="AP23" s="103"/>
    </row>
    <row r="24" spans="1:48" s="28" customFormat="1" ht="16.350000000000001" customHeight="1" x14ac:dyDescent="0.15">
      <c r="A24" s="1051"/>
      <c r="B24" s="1052"/>
      <c r="C24" s="882" t="s">
        <v>44</v>
      </c>
      <c r="D24" s="883"/>
      <c r="E24" s="883"/>
      <c r="F24" s="883"/>
      <c r="G24" s="883"/>
      <c r="H24" s="808">
        <f>AK24*1</f>
        <v>0</v>
      </c>
      <c r="I24" s="809"/>
      <c r="J24" s="809"/>
      <c r="K24" s="810"/>
      <c r="L24" s="808">
        <f>AL24*1</f>
        <v>0</v>
      </c>
      <c r="M24" s="809"/>
      <c r="N24" s="809"/>
      <c r="O24" s="809"/>
      <c r="P24" s="810"/>
      <c r="Q24" s="808">
        <f>AM24*1</f>
        <v>0</v>
      </c>
      <c r="R24" s="809"/>
      <c r="S24" s="809"/>
      <c r="T24" s="809"/>
      <c r="U24" s="810"/>
      <c r="V24" s="808">
        <f>AN24*1</f>
        <v>0</v>
      </c>
      <c r="W24" s="809"/>
      <c r="X24" s="809"/>
      <c r="Y24" s="809"/>
      <c r="Z24" s="810"/>
      <c r="AA24" s="808">
        <f>AO24*1</f>
        <v>0</v>
      </c>
      <c r="AB24" s="809"/>
      <c r="AC24" s="809"/>
      <c r="AD24" s="809"/>
      <c r="AE24" s="810"/>
      <c r="AF24" s="808">
        <f>AP24*1</f>
        <v>0</v>
      </c>
      <c r="AG24" s="809"/>
      <c r="AH24" s="809"/>
      <c r="AI24" s="809"/>
      <c r="AJ24" s="881"/>
      <c r="AK24" s="23">
        <f>VLOOKUP(AG1,'2_個別入力シート（新生活以外）'!$B$7:$GI$25,'2_個別入力シート（新生活以外）'!S6,0)</f>
        <v>0</v>
      </c>
      <c r="AL24" s="23">
        <f>VLOOKUP(AG1,'2_個別入力シート（新生活以外）'!$B$7:$GI$25,'2_個別入力シート（新生活以外）'!V6,0)</f>
        <v>0</v>
      </c>
      <c r="AM24" s="23">
        <f>VLOOKUP(AG1,'2_個別入力シート（新生活以外）'!$B$7:$GI$25,'2_個別入力シート（新生活以外）'!Y6,0)</f>
        <v>0</v>
      </c>
      <c r="AN24" s="23">
        <f>VLOOKUP(AG1,'2_個別入力シート（新生活以外）'!$B$7:$GI$25,'2_個別入力シート（新生活以外）'!AB6,0)</f>
        <v>0</v>
      </c>
      <c r="AO24" s="23">
        <f>VLOOKUP(AG1,'2_個別入力シート（新生活以外）'!$B$7:$GI$25,'2_個別入力シート（新生活以外）'!AE6,0)</f>
        <v>0</v>
      </c>
      <c r="AP24" s="23">
        <f>VLOOKUP(AG1,'2_個別入力シート（新生活以外）'!$B$7:$GI$25,'2_個別入力シート（新生活以外）'!AH6,0)</f>
        <v>0</v>
      </c>
    </row>
    <row r="25" spans="1:48" s="28" customFormat="1" ht="16.350000000000001" customHeight="1" x14ac:dyDescent="0.15">
      <c r="A25" s="1051"/>
      <c r="B25" s="1052"/>
      <c r="C25" s="890" t="s">
        <v>374</v>
      </c>
      <c r="D25" s="891"/>
      <c r="E25" s="891"/>
      <c r="F25" s="891"/>
      <c r="G25" s="891"/>
      <c r="H25" s="868">
        <f t="shared" ref="H25:H26" si="0">AK25*1</f>
        <v>0</v>
      </c>
      <c r="I25" s="869"/>
      <c r="J25" s="869"/>
      <c r="K25" s="870"/>
      <c r="L25" s="868">
        <f t="shared" ref="L25:L26" si="1">AL25*1</f>
        <v>0</v>
      </c>
      <c r="M25" s="869"/>
      <c r="N25" s="869"/>
      <c r="O25" s="869"/>
      <c r="P25" s="870"/>
      <c r="Q25" s="868">
        <f t="shared" ref="Q25:Q26" si="2">AM25*1</f>
        <v>0</v>
      </c>
      <c r="R25" s="869"/>
      <c r="S25" s="869"/>
      <c r="T25" s="869"/>
      <c r="U25" s="870"/>
      <c r="V25" s="868">
        <f t="shared" ref="V25:V26" si="3">AN25*1</f>
        <v>0</v>
      </c>
      <c r="W25" s="869"/>
      <c r="X25" s="869"/>
      <c r="Y25" s="869"/>
      <c r="Z25" s="870"/>
      <c r="AA25" s="868">
        <f t="shared" ref="AA25:AA26" si="4">AO25*1</f>
        <v>0</v>
      </c>
      <c r="AB25" s="869"/>
      <c r="AC25" s="869"/>
      <c r="AD25" s="869"/>
      <c r="AE25" s="870"/>
      <c r="AF25" s="868">
        <f t="shared" ref="AF25:AF26" si="5">AP25*1</f>
        <v>0</v>
      </c>
      <c r="AG25" s="869"/>
      <c r="AH25" s="869"/>
      <c r="AI25" s="869"/>
      <c r="AJ25" s="873"/>
      <c r="AK25" s="23">
        <f>VLOOKUP(AG1,'2_個別入力シート（新生活以外）'!$B$7:$GI$25,'2_個別入力シート（新生活以外）'!T6,0)</f>
        <v>0</v>
      </c>
      <c r="AL25" s="23">
        <f>VLOOKUP(AG1,'2_個別入力シート（新生活以外）'!$B$7:$GI$25,'2_個別入力シート（新生活以外）'!W6,0)</f>
        <v>0</v>
      </c>
      <c r="AM25" s="23">
        <f>VLOOKUP(AG1,'2_個別入力シート（新生活以外）'!$B$7:$GI$25,'2_個別入力シート（新生活以外）'!Z6,0)</f>
        <v>0</v>
      </c>
      <c r="AN25" s="23">
        <f>VLOOKUP(AG1,'2_個別入力シート（新生活以外）'!$B$7:$GI$25,'2_個別入力シート（新生活以外）'!AC6,0)</f>
        <v>0</v>
      </c>
      <c r="AO25" s="23">
        <f>VLOOKUP(AG1,'2_個別入力シート（新生活以外）'!$B$7:$GI$25,'2_個別入力シート（新生活以外）'!AF6,0)</f>
        <v>0</v>
      </c>
      <c r="AP25" s="23">
        <f>VLOOKUP(AG1,'2_個別入力シート（新生活以外）'!$B$7:$GI$25,'2_個別入力シート（新生活以外）'!AI6,0)</f>
        <v>0</v>
      </c>
    </row>
    <row r="26" spans="1:48" s="28" customFormat="1" ht="16.350000000000001" customHeight="1" x14ac:dyDescent="0.15">
      <c r="A26" s="1051"/>
      <c r="B26" s="1052"/>
      <c r="C26" s="892" t="s">
        <v>381</v>
      </c>
      <c r="D26" s="893"/>
      <c r="E26" s="893"/>
      <c r="F26" s="893"/>
      <c r="G26" s="893"/>
      <c r="H26" s="797">
        <f t="shared" si="0"/>
        <v>0</v>
      </c>
      <c r="I26" s="798"/>
      <c r="J26" s="798"/>
      <c r="K26" s="799"/>
      <c r="L26" s="797">
        <f t="shared" si="1"/>
        <v>0</v>
      </c>
      <c r="M26" s="798"/>
      <c r="N26" s="798"/>
      <c r="O26" s="798"/>
      <c r="P26" s="799"/>
      <c r="Q26" s="797">
        <f t="shared" si="2"/>
        <v>0</v>
      </c>
      <c r="R26" s="798"/>
      <c r="S26" s="798"/>
      <c r="T26" s="798"/>
      <c r="U26" s="799"/>
      <c r="V26" s="797">
        <f t="shared" si="3"/>
        <v>0</v>
      </c>
      <c r="W26" s="798"/>
      <c r="X26" s="798"/>
      <c r="Y26" s="798"/>
      <c r="Z26" s="799"/>
      <c r="AA26" s="797">
        <f t="shared" si="4"/>
        <v>0</v>
      </c>
      <c r="AB26" s="798"/>
      <c r="AC26" s="798"/>
      <c r="AD26" s="798"/>
      <c r="AE26" s="799"/>
      <c r="AF26" s="797">
        <f t="shared" si="5"/>
        <v>0</v>
      </c>
      <c r="AG26" s="798"/>
      <c r="AH26" s="798"/>
      <c r="AI26" s="798"/>
      <c r="AJ26" s="800"/>
      <c r="AK26" s="23">
        <f>VLOOKUP(AG1,'2_個別入力シート（新生活以外）'!$B$7:$GI$25,'2_個別入力シート（新生活以外）'!U6,0)</f>
        <v>0</v>
      </c>
      <c r="AL26" s="23">
        <f>VLOOKUP(AG1,'2_個別入力シート（新生活以外）'!$B$7:$GI$25,'2_個別入力シート（新生活以外）'!X6,0)</f>
        <v>0</v>
      </c>
      <c r="AM26" s="23">
        <f>VLOOKUP(AG1,'2_個別入力シート（新生活以外）'!$B$7:$GI$25,'2_個別入力シート（新生活以外）'!AA6,0)</f>
        <v>0</v>
      </c>
      <c r="AN26" s="23">
        <f>VLOOKUP(AG1,'2_個別入力シート（新生活以外）'!$B$7:$GI$25,'2_個別入力シート（新生活以外）'!AD6,0)</f>
        <v>0</v>
      </c>
      <c r="AO26" s="23">
        <f>VLOOKUP(AG1,'2_個別入力シート（新生活以外）'!$B$7:$GI$25,'2_個別入力シート（新生活以外）'!AG6,0)</f>
        <v>0</v>
      </c>
      <c r="AP26" s="23">
        <f>VLOOKUP(AG1,'2_個別入力シート（新生活以外）'!$B$7:$GI$25,'2_個別入力シート（新生活以外）'!AJ6,0)</f>
        <v>0</v>
      </c>
    </row>
    <row r="27" spans="1:48" s="28" customFormat="1" ht="16.350000000000001" customHeight="1" x14ac:dyDescent="0.15">
      <c r="A27" s="1051"/>
      <c r="B27" s="1052"/>
      <c r="C27" s="894" t="s">
        <v>5</v>
      </c>
      <c r="D27" s="895"/>
      <c r="E27" s="895"/>
      <c r="F27" s="895"/>
      <c r="G27" s="895"/>
      <c r="H27" s="803" t="s">
        <v>15</v>
      </c>
      <c r="I27" s="801"/>
      <c r="J27" s="801"/>
      <c r="K27" s="802"/>
      <c r="L27" s="801" t="s">
        <v>47</v>
      </c>
      <c r="M27" s="801"/>
      <c r="N27" s="801"/>
      <c r="O27" s="801"/>
      <c r="P27" s="802"/>
      <c r="Q27" s="803" t="s">
        <v>48</v>
      </c>
      <c r="R27" s="801"/>
      <c r="S27" s="801"/>
      <c r="T27" s="801"/>
      <c r="U27" s="802"/>
      <c r="V27" s="803" t="s">
        <v>16</v>
      </c>
      <c r="W27" s="801"/>
      <c r="X27" s="801"/>
      <c r="Y27" s="801"/>
      <c r="Z27" s="802"/>
      <c r="AA27" s="804" t="s">
        <v>19</v>
      </c>
      <c r="AB27" s="804"/>
      <c r="AC27" s="804"/>
      <c r="AD27" s="804"/>
      <c r="AE27" s="805"/>
      <c r="AF27" s="806" t="s">
        <v>45</v>
      </c>
      <c r="AG27" s="806"/>
      <c r="AH27" s="806"/>
      <c r="AI27" s="806"/>
      <c r="AJ27" s="807"/>
      <c r="AK27" s="103"/>
      <c r="AL27" s="103"/>
      <c r="AM27" s="103"/>
      <c r="AN27" s="103"/>
      <c r="AO27" s="103"/>
      <c r="AP27" s="103"/>
    </row>
    <row r="28" spans="1:48" s="28" customFormat="1" ht="16.350000000000001" customHeight="1" x14ac:dyDescent="0.15">
      <c r="A28" s="1051"/>
      <c r="B28" s="1052"/>
      <c r="C28" s="882" t="s">
        <v>44</v>
      </c>
      <c r="D28" s="883"/>
      <c r="E28" s="883"/>
      <c r="F28" s="883"/>
      <c r="G28" s="883"/>
      <c r="H28" s="808">
        <f>AK28*1</f>
        <v>0</v>
      </c>
      <c r="I28" s="809"/>
      <c r="J28" s="809"/>
      <c r="K28" s="810"/>
      <c r="L28" s="808">
        <f>AL28*1</f>
        <v>0</v>
      </c>
      <c r="M28" s="809"/>
      <c r="N28" s="809"/>
      <c r="O28" s="809"/>
      <c r="P28" s="810"/>
      <c r="Q28" s="808">
        <f>AM28*1</f>
        <v>0</v>
      </c>
      <c r="R28" s="809"/>
      <c r="S28" s="809"/>
      <c r="T28" s="809"/>
      <c r="U28" s="810"/>
      <c r="V28" s="808">
        <f>AN28*1</f>
        <v>0</v>
      </c>
      <c r="W28" s="809"/>
      <c r="X28" s="809"/>
      <c r="Y28" s="809"/>
      <c r="Z28" s="810"/>
      <c r="AA28" s="808">
        <f>AO28*1</f>
        <v>0</v>
      </c>
      <c r="AB28" s="809"/>
      <c r="AC28" s="809"/>
      <c r="AD28" s="809"/>
      <c r="AE28" s="810"/>
      <c r="AF28" s="808">
        <f>AP28*1</f>
        <v>0</v>
      </c>
      <c r="AG28" s="809"/>
      <c r="AH28" s="809"/>
      <c r="AI28" s="809"/>
      <c r="AJ28" s="881"/>
      <c r="AK28" s="487">
        <f>VLOOKUP(AG1,'2_個別入力シート（新生活以外）'!$B$7:$GI$25,'2_個別入力シート（新生活以外）'!AK6,0)</f>
        <v>0</v>
      </c>
      <c r="AL28" s="487">
        <f>VLOOKUP(AG1,'2_個別入力シート（新生活以外）'!$B$7:$GI$25,'2_個別入力シート（新生活以外）'!AN6,0)</f>
        <v>0</v>
      </c>
      <c r="AM28" s="487">
        <f>VLOOKUP(AG1,'2_個別入力シート（新生活以外）'!$B$7:$GI$25,'2_個別入力シート（新生活以外）'!AQ6,0)</f>
        <v>0</v>
      </c>
      <c r="AN28" s="487">
        <f>VLOOKUP(AG1,'2_個別入力シート（新生活以外）'!$B$7:$GI$25,'2_個別入力シート（新生活以外）'!AT6,0)</f>
        <v>0</v>
      </c>
      <c r="AO28" s="487">
        <f>VLOOKUP(AG1,'2_個別入力シート（新生活以外）'!$B$7:$GI$25,'2_個別入力シート（新生活以外）'!AW6,0)</f>
        <v>0</v>
      </c>
      <c r="AP28" s="487" t="str">
        <f>VLOOKUP(AG1,'2_個別入力シート（新生活以外）'!$B$7:$GI$25,'2_個別入力シート（新生活以外）'!AZ6,0)&amp; ""</f>
        <v>0</v>
      </c>
    </row>
    <row r="29" spans="1:48" s="28" customFormat="1" ht="16.350000000000001" customHeight="1" x14ac:dyDescent="0.15">
      <c r="A29" s="1051"/>
      <c r="B29" s="1052"/>
      <c r="C29" s="890" t="s">
        <v>374</v>
      </c>
      <c r="D29" s="891"/>
      <c r="E29" s="891"/>
      <c r="F29" s="891"/>
      <c r="G29" s="891"/>
      <c r="H29" s="868">
        <f t="shared" ref="H29:H30" si="6">AK29*1</f>
        <v>0</v>
      </c>
      <c r="I29" s="869"/>
      <c r="J29" s="869"/>
      <c r="K29" s="870"/>
      <c r="L29" s="868">
        <f t="shared" ref="L29:L30" si="7">AL29*1</f>
        <v>0</v>
      </c>
      <c r="M29" s="869"/>
      <c r="N29" s="869"/>
      <c r="O29" s="869"/>
      <c r="P29" s="870"/>
      <c r="Q29" s="868">
        <f t="shared" ref="Q29:Q30" si="8">AM29*1</f>
        <v>0</v>
      </c>
      <c r="R29" s="869"/>
      <c r="S29" s="869"/>
      <c r="T29" s="869"/>
      <c r="U29" s="870"/>
      <c r="V29" s="868">
        <f t="shared" ref="V29:V30" si="9">AN29*1</f>
        <v>0</v>
      </c>
      <c r="W29" s="869"/>
      <c r="X29" s="869"/>
      <c r="Y29" s="869"/>
      <c r="Z29" s="870"/>
      <c r="AA29" s="868">
        <f t="shared" ref="AA29:AA30" si="10">AO29*1</f>
        <v>0</v>
      </c>
      <c r="AB29" s="869"/>
      <c r="AC29" s="869"/>
      <c r="AD29" s="869"/>
      <c r="AE29" s="870"/>
      <c r="AF29" s="868">
        <f t="shared" ref="AF29:AF30" si="11">AP29*1</f>
        <v>0</v>
      </c>
      <c r="AG29" s="869"/>
      <c r="AH29" s="869"/>
      <c r="AI29" s="869"/>
      <c r="AJ29" s="873"/>
      <c r="AK29" s="487">
        <f>VLOOKUP(AG1,'2_個別入力シート（新生活以外）'!$B$7:$GI$25,'2_個別入力シート（新生活以外）'!AL6,0)</f>
        <v>0</v>
      </c>
      <c r="AL29" s="487">
        <f>VLOOKUP(AG1,'2_個別入力シート（新生活以外）'!$B$7:$GI$25,'2_個別入力シート（新生活以外）'!AO6,0)</f>
        <v>0</v>
      </c>
      <c r="AM29" s="487">
        <f>VLOOKUP(AG1,'2_個別入力シート（新生活以外）'!$B$7:$GI$25,'2_個別入力シート（新生活以外）'!AR6,0)</f>
        <v>0</v>
      </c>
      <c r="AN29" s="487">
        <f>VLOOKUP(AG1,'2_個別入力シート（新生活以外）'!$B$7:$GI$25,'2_個別入力シート（新生活以外）'!AU6,0)</f>
        <v>0</v>
      </c>
      <c r="AO29" s="487">
        <f>VLOOKUP(AG1,'2_個別入力シート（新生活以外）'!$B$7:$GI$25,'2_個別入力シート（新生活以外）'!AX6,0)</f>
        <v>0</v>
      </c>
      <c r="AP29" s="487" t="str">
        <f>VLOOKUP(AG1,'2_個別入力シート（新生活以外）'!$B$7:$GI$25,'2_個別入力シート（新生活以外）'!BA6,0)&amp; ""</f>
        <v>0</v>
      </c>
    </row>
    <row r="30" spans="1:48" s="28" customFormat="1" ht="16.350000000000001" customHeight="1" x14ac:dyDescent="0.15">
      <c r="A30" s="1051"/>
      <c r="B30" s="1052"/>
      <c r="C30" s="892" t="s">
        <v>381</v>
      </c>
      <c r="D30" s="893"/>
      <c r="E30" s="893"/>
      <c r="F30" s="893"/>
      <c r="G30" s="893"/>
      <c r="H30" s="797">
        <f t="shared" si="6"/>
        <v>0</v>
      </c>
      <c r="I30" s="798"/>
      <c r="J30" s="798"/>
      <c r="K30" s="799"/>
      <c r="L30" s="797">
        <f t="shared" si="7"/>
        <v>0</v>
      </c>
      <c r="M30" s="798"/>
      <c r="N30" s="798"/>
      <c r="O30" s="798"/>
      <c r="P30" s="799"/>
      <c r="Q30" s="797">
        <f t="shared" si="8"/>
        <v>0</v>
      </c>
      <c r="R30" s="798"/>
      <c r="S30" s="798"/>
      <c r="T30" s="798"/>
      <c r="U30" s="799"/>
      <c r="V30" s="797">
        <f t="shared" si="9"/>
        <v>0</v>
      </c>
      <c r="W30" s="798"/>
      <c r="X30" s="798"/>
      <c r="Y30" s="798"/>
      <c r="Z30" s="799"/>
      <c r="AA30" s="797">
        <f t="shared" si="10"/>
        <v>0</v>
      </c>
      <c r="AB30" s="798"/>
      <c r="AC30" s="798"/>
      <c r="AD30" s="798"/>
      <c r="AE30" s="799"/>
      <c r="AF30" s="797">
        <f t="shared" si="11"/>
        <v>0</v>
      </c>
      <c r="AG30" s="798"/>
      <c r="AH30" s="798"/>
      <c r="AI30" s="798"/>
      <c r="AJ30" s="800"/>
      <c r="AK30" s="487">
        <f>VLOOKUP(AG1,'2_個別入力シート（新生活以外）'!$B$7:$GI$25,'2_個別入力シート（新生活以外）'!AM6,0)</f>
        <v>0</v>
      </c>
      <c r="AL30" s="487">
        <f>VLOOKUP(AG1,'2_個別入力シート（新生活以外）'!$B$7:$GI$25,'2_個別入力シート（新生活以外）'!AP6,0)</f>
        <v>0</v>
      </c>
      <c r="AM30" s="487">
        <f>VLOOKUP(AG1,'2_個別入力シート（新生活以外）'!$B$7:$GI$25,'2_個別入力シート（新生活以外）'!AS6,0)</f>
        <v>0</v>
      </c>
      <c r="AN30" s="487">
        <f>VLOOKUP(AG1,'2_個別入力シート（新生活以外）'!$B$7:$GI$25,'2_個別入力シート（新生活以外）'!AV6,0)</f>
        <v>0</v>
      </c>
      <c r="AO30" s="487">
        <f>VLOOKUP(AG1,'2_個別入力シート（新生活以外）'!$B$7:$GI$25,'2_個別入力シート（新生活以外）'!AY6,0)</f>
        <v>0</v>
      </c>
      <c r="AP30" s="487" t="str">
        <f>VLOOKUP(AG1,'2_個別入力シート（新生活以外）'!$B$7:$GI$25,'2_個別入力シート（新生活以外）'!BB6,0)&amp; ""</f>
        <v>0</v>
      </c>
    </row>
    <row r="31" spans="1:48" s="28" customFormat="1" ht="27" customHeight="1" x14ac:dyDescent="0.15">
      <c r="A31" s="1053"/>
      <c r="B31" s="1054"/>
      <c r="C31" s="901" t="str">
        <f>IF(OR(AK31="NG",AL31="NG"),"---","〇")</f>
        <v>---</v>
      </c>
      <c r="D31" s="902"/>
      <c r="E31" s="902"/>
      <c r="F31" s="902"/>
      <c r="G31" s="903"/>
      <c r="H31" s="904" t="s">
        <v>382</v>
      </c>
      <c r="I31" s="905"/>
      <c r="J31" s="905"/>
      <c r="K31" s="905"/>
      <c r="L31" s="905"/>
      <c r="M31" s="905"/>
      <c r="N31" s="905"/>
      <c r="O31" s="905"/>
      <c r="P31" s="905"/>
      <c r="Q31" s="905"/>
      <c r="R31" s="905"/>
      <c r="S31" s="905"/>
      <c r="T31" s="905"/>
      <c r="U31" s="905"/>
      <c r="V31" s="905"/>
      <c r="W31" s="905"/>
      <c r="X31" s="905"/>
      <c r="Y31" s="905"/>
      <c r="Z31" s="905"/>
      <c r="AA31" s="905"/>
      <c r="AB31" s="905"/>
      <c r="AC31" s="905"/>
      <c r="AD31" s="905"/>
      <c r="AE31" s="905"/>
      <c r="AF31" s="905"/>
      <c r="AG31" s="905"/>
      <c r="AH31" s="905"/>
      <c r="AI31" s="905"/>
      <c r="AJ31" s="906"/>
      <c r="AK31" s="22" t="str">
        <f>VLOOKUP(AG1,'2_個別入力シート（新生活以外）'!$B$7:$GI$25,'2_個別入力シート（新生活以外）'!FL6,0)&amp; ""</f>
        <v>NG</v>
      </c>
      <c r="AL31" s="22" t="str">
        <f>VLOOKUP(AG1,'2_個別入力シート（新生活以外）'!$B$7:$GI$25,'2_個別入力シート（新生活以外）'!FY6,0)&amp; ""</f>
        <v>OK</v>
      </c>
      <c r="AM31" s="22"/>
      <c r="AN31" s="22"/>
      <c r="AO31" s="22"/>
      <c r="AP31" s="22"/>
    </row>
    <row r="32" spans="1:48" s="18" customFormat="1" ht="12" customHeight="1" x14ac:dyDescent="0.15">
      <c r="A32" s="1008" t="s">
        <v>390</v>
      </c>
      <c r="B32" s="1041"/>
      <c r="C32" s="1041"/>
      <c r="D32" s="1041"/>
      <c r="E32" s="1041"/>
      <c r="F32" s="1041"/>
      <c r="G32" s="1042"/>
      <c r="H32" s="898" t="s">
        <v>410</v>
      </c>
      <c r="I32" s="899"/>
      <c r="J32" s="899"/>
      <c r="K32" s="899"/>
      <c r="L32" s="899"/>
      <c r="M32" s="899"/>
      <c r="N32" s="899"/>
      <c r="O32" s="899"/>
      <c r="P32" s="899"/>
      <c r="Q32" s="899"/>
      <c r="R32" s="899"/>
      <c r="S32" s="899"/>
      <c r="T32" s="899"/>
      <c r="U32" s="899"/>
      <c r="V32" s="899"/>
      <c r="W32" s="899"/>
      <c r="X32" s="899"/>
      <c r="Y32" s="899"/>
      <c r="Z32" s="899"/>
      <c r="AA32" s="899"/>
      <c r="AB32" s="899"/>
      <c r="AC32" s="899"/>
      <c r="AD32" s="899"/>
      <c r="AE32" s="899"/>
      <c r="AF32" s="899"/>
      <c r="AG32" s="899"/>
      <c r="AH32" s="899"/>
      <c r="AI32" s="899"/>
      <c r="AJ32" s="900"/>
    </row>
    <row r="33" spans="1:44" s="18" customFormat="1" ht="18" customHeight="1" x14ac:dyDescent="0.15">
      <c r="A33" s="1043"/>
      <c r="B33" s="1044"/>
      <c r="C33" s="1044"/>
      <c r="D33" s="1044"/>
      <c r="E33" s="1044"/>
      <c r="F33" s="1044"/>
      <c r="G33" s="1045"/>
      <c r="H33" s="791" t="str">
        <f>VLOOKUP(AG1,'2_個別入力シート（新生活以外）'!$B$7:$GI$25,'2_個別入力シート（新生活以外）'!BI6,0)&amp; ""</f>
        <v>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v>
      </c>
      <c r="I33" s="792"/>
      <c r="J33" s="792"/>
      <c r="K33" s="792"/>
      <c r="L33" s="792"/>
      <c r="M33" s="792"/>
      <c r="N33" s="792"/>
      <c r="O33" s="792"/>
      <c r="P33" s="792"/>
      <c r="Q33" s="792"/>
      <c r="R33" s="792"/>
      <c r="S33" s="792"/>
      <c r="T33" s="792"/>
      <c r="U33" s="792"/>
      <c r="V33" s="792"/>
      <c r="W33" s="792"/>
      <c r="X33" s="792"/>
      <c r="Y33" s="792"/>
      <c r="Z33" s="792"/>
      <c r="AA33" s="792"/>
      <c r="AB33" s="792"/>
      <c r="AC33" s="792"/>
      <c r="AD33" s="792"/>
      <c r="AE33" s="792"/>
      <c r="AF33" s="792"/>
      <c r="AG33" s="792"/>
      <c r="AH33" s="792"/>
      <c r="AI33" s="792"/>
      <c r="AJ33" s="793"/>
    </row>
    <row r="34" spans="1:44" s="18" customFormat="1" ht="18" customHeight="1" x14ac:dyDescent="0.15">
      <c r="A34" s="1043"/>
      <c r="B34" s="1044"/>
      <c r="C34" s="1044"/>
      <c r="D34" s="1044"/>
      <c r="E34" s="1044"/>
      <c r="F34" s="1044"/>
      <c r="G34" s="1045"/>
      <c r="H34" s="791"/>
      <c r="I34" s="792"/>
      <c r="J34" s="792"/>
      <c r="K34" s="792"/>
      <c r="L34" s="792"/>
      <c r="M34" s="792"/>
      <c r="N34" s="792"/>
      <c r="O34" s="792"/>
      <c r="P34" s="792"/>
      <c r="Q34" s="792"/>
      <c r="R34" s="792"/>
      <c r="S34" s="792"/>
      <c r="T34" s="792"/>
      <c r="U34" s="792"/>
      <c r="V34" s="792"/>
      <c r="W34" s="792"/>
      <c r="X34" s="792"/>
      <c r="Y34" s="792"/>
      <c r="Z34" s="792"/>
      <c r="AA34" s="792"/>
      <c r="AB34" s="792"/>
      <c r="AC34" s="792"/>
      <c r="AD34" s="792"/>
      <c r="AE34" s="792"/>
      <c r="AF34" s="792"/>
      <c r="AG34" s="792"/>
      <c r="AH34" s="792"/>
      <c r="AI34" s="792"/>
      <c r="AJ34" s="793"/>
    </row>
    <row r="35" spans="1:44" s="18" customFormat="1" ht="18" customHeight="1" x14ac:dyDescent="0.15">
      <c r="A35" s="1043"/>
      <c r="B35" s="1044"/>
      <c r="C35" s="1044"/>
      <c r="D35" s="1044"/>
      <c r="E35" s="1044"/>
      <c r="F35" s="1044"/>
      <c r="G35" s="1045"/>
      <c r="H35" s="791"/>
      <c r="I35" s="792"/>
      <c r="J35" s="792"/>
      <c r="K35" s="792"/>
      <c r="L35" s="792"/>
      <c r="M35" s="792"/>
      <c r="N35" s="792"/>
      <c r="O35" s="792"/>
      <c r="P35" s="792"/>
      <c r="Q35" s="792"/>
      <c r="R35" s="792"/>
      <c r="S35" s="792"/>
      <c r="T35" s="792"/>
      <c r="U35" s="792"/>
      <c r="V35" s="792"/>
      <c r="W35" s="792"/>
      <c r="X35" s="792"/>
      <c r="Y35" s="792"/>
      <c r="Z35" s="792"/>
      <c r="AA35" s="792"/>
      <c r="AB35" s="792"/>
      <c r="AC35" s="792"/>
      <c r="AD35" s="792"/>
      <c r="AE35" s="792"/>
      <c r="AF35" s="792"/>
      <c r="AG35" s="792"/>
      <c r="AH35" s="792"/>
      <c r="AI35" s="792"/>
      <c r="AJ35" s="793"/>
    </row>
    <row r="36" spans="1:44" s="18" customFormat="1" ht="18" customHeight="1" x14ac:dyDescent="0.15">
      <c r="A36" s="1043"/>
      <c r="B36" s="1044"/>
      <c r="C36" s="1044"/>
      <c r="D36" s="1044"/>
      <c r="E36" s="1044"/>
      <c r="F36" s="1044"/>
      <c r="G36" s="1045"/>
      <c r="H36" s="791"/>
      <c r="I36" s="792"/>
      <c r="J36" s="792"/>
      <c r="K36" s="792"/>
      <c r="L36" s="792"/>
      <c r="M36" s="792"/>
      <c r="N36" s="792"/>
      <c r="O36" s="792"/>
      <c r="P36" s="792"/>
      <c r="Q36" s="792"/>
      <c r="R36" s="792"/>
      <c r="S36" s="792"/>
      <c r="T36" s="792"/>
      <c r="U36" s="792"/>
      <c r="V36" s="792"/>
      <c r="W36" s="792"/>
      <c r="X36" s="792"/>
      <c r="Y36" s="792"/>
      <c r="Z36" s="792"/>
      <c r="AA36" s="792"/>
      <c r="AB36" s="792"/>
      <c r="AC36" s="792"/>
      <c r="AD36" s="792"/>
      <c r="AE36" s="792"/>
      <c r="AF36" s="792"/>
      <c r="AG36" s="792"/>
      <c r="AH36" s="792"/>
      <c r="AI36" s="792"/>
      <c r="AJ36" s="793"/>
      <c r="AN36" s="46"/>
    </row>
    <row r="37" spans="1:44" s="18" customFormat="1" ht="12" customHeight="1" x14ac:dyDescent="0.15">
      <c r="A37" s="1043"/>
      <c r="B37" s="1044"/>
      <c r="C37" s="1044"/>
      <c r="D37" s="1044"/>
      <c r="E37" s="1044"/>
      <c r="F37" s="1044"/>
      <c r="G37" s="1045"/>
      <c r="H37" s="898" t="s">
        <v>177</v>
      </c>
      <c r="I37" s="899"/>
      <c r="J37" s="899"/>
      <c r="K37" s="899"/>
      <c r="L37" s="899"/>
      <c r="M37" s="899"/>
      <c r="N37" s="899"/>
      <c r="O37" s="899"/>
      <c r="P37" s="899"/>
      <c r="Q37" s="899"/>
      <c r="R37" s="899"/>
      <c r="S37" s="899"/>
      <c r="T37" s="899"/>
      <c r="U37" s="899"/>
      <c r="V37" s="899"/>
      <c r="W37" s="899"/>
      <c r="X37" s="899"/>
      <c r="Y37" s="899"/>
      <c r="Z37" s="899"/>
      <c r="AA37" s="899"/>
      <c r="AB37" s="899"/>
      <c r="AC37" s="899"/>
      <c r="AD37" s="899"/>
      <c r="AE37" s="899"/>
      <c r="AF37" s="899"/>
      <c r="AG37" s="899"/>
      <c r="AH37" s="899"/>
      <c r="AI37" s="899"/>
      <c r="AJ37" s="900"/>
    </row>
    <row r="38" spans="1:44" s="18" customFormat="1" ht="25.5" customHeight="1" x14ac:dyDescent="0.15">
      <c r="A38" s="1043"/>
      <c r="B38" s="1044"/>
      <c r="C38" s="1044"/>
      <c r="D38" s="1044"/>
      <c r="E38" s="1044"/>
      <c r="F38" s="1044"/>
      <c r="G38" s="1045"/>
      <c r="H38" s="791" t="str">
        <f>VLOOKUP(AG1,'2_個別入力シート（新生活以外）'!$B$7:$GI$25,'2_個別入力シート（新生活以外）'!BJ6,0)&amp; ""</f>
        <v/>
      </c>
      <c r="I38" s="792"/>
      <c r="J38" s="792"/>
      <c r="K38" s="792"/>
      <c r="L38" s="792"/>
      <c r="M38" s="792"/>
      <c r="N38" s="792"/>
      <c r="O38" s="792"/>
      <c r="P38" s="792"/>
      <c r="Q38" s="792"/>
      <c r="R38" s="792"/>
      <c r="S38" s="792"/>
      <c r="T38" s="792"/>
      <c r="U38" s="792"/>
      <c r="V38" s="792"/>
      <c r="W38" s="792"/>
      <c r="X38" s="792"/>
      <c r="Y38" s="792"/>
      <c r="Z38" s="792"/>
      <c r="AA38" s="792"/>
      <c r="AB38" s="792"/>
      <c r="AC38" s="792"/>
      <c r="AD38" s="792"/>
      <c r="AE38" s="792"/>
      <c r="AF38" s="792"/>
      <c r="AG38" s="792"/>
      <c r="AH38" s="792"/>
      <c r="AI38" s="792"/>
      <c r="AJ38" s="793"/>
    </row>
    <row r="39" spans="1:44" s="18" customFormat="1" ht="25.5" customHeight="1" x14ac:dyDescent="0.15">
      <c r="A39" s="1043"/>
      <c r="B39" s="1044"/>
      <c r="C39" s="1044"/>
      <c r="D39" s="1044"/>
      <c r="E39" s="1044"/>
      <c r="F39" s="1044"/>
      <c r="G39" s="1045"/>
      <c r="H39" s="791"/>
      <c r="I39" s="792"/>
      <c r="J39" s="792"/>
      <c r="K39" s="792"/>
      <c r="L39" s="792"/>
      <c r="M39" s="792"/>
      <c r="N39" s="792"/>
      <c r="O39" s="792"/>
      <c r="P39" s="792"/>
      <c r="Q39" s="792"/>
      <c r="R39" s="792"/>
      <c r="S39" s="792"/>
      <c r="T39" s="792"/>
      <c r="U39" s="792"/>
      <c r="V39" s="792"/>
      <c r="W39" s="792"/>
      <c r="X39" s="792"/>
      <c r="Y39" s="792"/>
      <c r="Z39" s="792"/>
      <c r="AA39" s="792"/>
      <c r="AB39" s="792"/>
      <c r="AC39" s="792"/>
      <c r="AD39" s="792"/>
      <c r="AE39" s="792"/>
      <c r="AF39" s="792"/>
      <c r="AG39" s="792"/>
      <c r="AH39" s="792"/>
      <c r="AI39" s="792"/>
      <c r="AJ39" s="793"/>
    </row>
    <row r="40" spans="1:44" s="18" customFormat="1" ht="25.5" customHeight="1" x14ac:dyDescent="0.15">
      <c r="A40" s="1046"/>
      <c r="B40" s="1047"/>
      <c r="C40" s="1047"/>
      <c r="D40" s="1047"/>
      <c r="E40" s="1047"/>
      <c r="F40" s="1047"/>
      <c r="G40" s="1048"/>
      <c r="H40" s="794"/>
      <c r="I40" s="795"/>
      <c r="J40" s="795"/>
      <c r="K40" s="795"/>
      <c r="L40" s="795"/>
      <c r="M40" s="795"/>
      <c r="N40" s="795"/>
      <c r="O40" s="795"/>
      <c r="P40" s="795"/>
      <c r="Q40" s="795"/>
      <c r="R40" s="795"/>
      <c r="S40" s="795"/>
      <c r="T40" s="795"/>
      <c r="U40" s="795"/>
      <c r="V40" s="795"/>
      <c r="W40" s="795"/>
      <c r="X40" s="795"/>
      <c r="Y40" s="795"/>
      <c r="Z40" s="795"/>
      <c r="AA40" s="795"/>
      <c r="AB40" s="795"/>
      <c r="AC40" s="795"/>
      <c r="AD40" s="795"/>
      <c r="AE40" s="795"/>
      <c r="AF40" s="795"/>
      <c r="AG40" s="795"/>
      <c r="AH40" s="795"/>
      <c r="AI40" s="795"/>
      <c r="AJ40" s="796"/>
    </row>
    <row r="41" spans="1:44" s="20" customFormat="1" ht="12" customHeight="1" x14ac:dyDescent="0.15">
      <c r="A41" s="782" t="s">
        <v>22</v>
      </c>
      <c r="B41" s="783"/>
      <c r="C41" s="841" t="s">
        <v>23</v>
      </c>
      <c r="D41" s="842"/>
      <c r="E41" s="841" t="s">
        <v>24</v>
      </c>
      <c r="F41" s="845"/>
      <c r="G41" s="845"/>
      <c r="H41" s="845"/>
      <c r="I41" s="842"/>
      <c r="J41" s="841" t="s">
        <v>25</v>
      </c>
      <c r="K41" s="845"/>
      <c r="L41" s="845"/>
      <c r="M41" s="845"/>
      <c r="N41" s="845"/>
      <c r="O41" s="845"/>
      <c r="P41" s="845"/>
      <c r="Q41" s="845"/>
      <c r="R41" s="845"/>
      <c r="S41" s="845"/>
      <c r="T41" s="845"/>
      <c r="U41" s="845"/>
      <c r="V41" s="845"/>
      <c r="W41" s="845"/>
      <c r="X41" s="845"/>
      <c r="Y41" s="845"/>
      <c r="Z41" s="845"/>
      <c r="AA41" s="845"/>
      <c r="AB41" s="845"/>
      <c r="AC41" s="845"/>
      <c r="AD41" s="845"/>
      <c r="AE41" s="845"/>
      <c r="AF41" s="845"/>
      <c r="AG41" s="845"/>
      <c r="AH41" s="845"/>
      <c r="AI41" s="845"/>
      <c r="AJ41" s="871"/>
      <c r="AK41" s="22"/>
      <c r="AL41" s="22"/>
      <c r="AO41" s="22"/>
      <c r="AP41" s="22"/>
      <c r="AQ41" s="22"/>
      <c r="AR41" s="22"/>
    </row>
    <row r="42" spans="1:44" s="20" customFormat="1" x14ac:dyDescent="0.15">
      <c r="A42" s="784"/>
      <c r="B42" s="785"/>
      <c r="C42" s="843"/>
      <c r="D42" s="844"/>
      <c r="E42" s="843"/>
      <c r="F42" s="846"/>
      <c r="G42" s="846"/>
      <c r="H42" s="846"/>
      <c r="I42" s="844"/>
      <c r="J42" s="843"/>
      <c r="K42" s="846"/>
      <c r="L42" s="846"/>
      <c r="M42" s="846"/>
      <c r="N42" s="846"/>
      <c r="O42" s="846"/>
      <c r="P42" s="846"/>
      <c r="Q42" s="846"/>
      <c r="R42" s="846"/>
      <c r="S42" s="846"/>
      <c r="T42" s="846"/>
      <c r="U42" s="846"/>
      <c r="V42" s="846"/>
      <c r="W42" s="846"/>
      <c r="X42" s="846"/>
      <c r="Y42" s="846"/>
      <c r="Z42" s="846"/>
      <c r="AA42" s="846"/>
      <c r="AB42" s="846"/>
      <c r="AC42" s="846"/>
      <c r="AD42" s="846"/>
      <c r="AE42" s="846"/>
      <c r="AF42" s="846"/>
      <c r="AG42" s="846"/>
      <c r="AH42" s="846"/>
      <c r="AI42" s="846"/>
      <c r="AJ42" s="872"/>
      <c r="AK42" s="22"/>
      <c r="AL42" s="22"/>
      <c r="AO42" s="22"/>
      <c r="AP42" s="22"/>
      <c r="AQ42" s="22"/>
      <c r="AR42" s="22"/>
    </row>
    <row r="43" spans="1:44" s="20" customFormat="1" ht="12" customHeight="1" x14ac:dyDescent="0.15">
      <c r="A43" s="784"/>
      <c r="B43" s="785"/>
      <c r="C43" s="841">
        <v>1</v>
      </c>
      <c r="D43" s="842"/>
      <c r="E43" s="788" t="str">
        <f>VLOOKUP(AG1,'2_個別入力シート（新生活以外）'!$B$7:$GI$25,'2_個別入力シート（新生活以外）'!BK6,0)&amp; ""</f>
        <v/>
      </c>
      <c r="F43" s="789"/>
      <c r="G43" s="789"/>
      <c r="H43" s="789"/>
      <c r="I43" s="886"/>
      <c r="J43" s="788" t="str">
        <f>VLOOKUP(AG1,'2_個別入力シート（新生活以外）'!$B$7:$GI$25,'2_個別入力シート（新生活以外）'!BL6,0)&amp; ""</f>
        <v/>
      </c>
      <c r="K43" s="789"/>
      <c r="L43" s="789"/>
      <c r="M43" s="789"/>
      <c r="N43" s="789"/>
      <c r="O43" s="789"/>
      <c r="P43" s="789"/>
      <c r="Q43" s="789"/>
      <c r="R43" s="789"/>
      <c r="S43" s="789"/>
      <c r="T43" s="789"/>
      <c r="U43" s="789"/>
      <c r="V43" s="789"/>
      <c r="W43" s="789"/>
      <c r="X43" s="789"/>
      <c r="Y43" s="789"/>
      <c r="Z43" s="789"/>
      <c r="AA43" s="789"/>
      <c r="AB43" s="789"/>
      <c r="AC43" s="789"/>
      <c r="AD43" s="789"/>
      <c r="AE43" s="789"/>
      <c r="AF43" s="789"/>
      <c r="AG43" s="789"/>
      <c r="AH43" s="789"/>
      <c r="AI43" s="789"/>
      <c r="AJ43" s="790"/>
      <c r="AK43" s="22"/>
      <c r="AL43" s="22"/>
      <c r="AO43" s="22"/>
      <c r="AP43" s="22"/>
      <c r="AQ43" s="22"/>
      <c r="AR43" s="22"/>
    </row>
    <row r="44" spans="1:44" s="20" customFormat="1" ht="12" customHeight="1" x14ac:dyDescent="0.15">
      <c r="A44" s="784"/>
      <c r="B44" s="785"/>
      <c r="C44" s="888"/>
      <c r="D44" s="889"/>
      <c r="E44" s="791"/>
      <c r="F44" s="792"/>
      <c r="G44" s="792"/>
      <c r="H44" s="792"/>
      <c r="I44" s="887"/>
      <c r="J44" s="791"/>
      <c r="K44" s="792"/>
      <c r="L44" s="792"/>
      <c r="M44" s="792"/>
      <c r="N44" s="792"/>
      <c r="O44" s="792"/>
      <c r="P44" s="792"/>
      <c r="Q44" s="792"/>
      <c r="R44" s="792"/>
      <c r="S44" s="792"/>
      <c r="T44" s="792"/>
      <c r="U44" s="792"/>
      <c r="V44" s="792"/>
      <c r="W44" s="792"/>
      <c r="X44" s="792"/>
      <c r="Y44" s="792"/>
      <c r="Z44" s="792"/>
      <c r="AA44" s="792"/>
      <c r="AB44" s="792"/>
      <c r="AC44" s="792"/>
      <c r="AD44" s="792"/>
      <c r="AE44" s="792"/>
      <c r="AF44" s="792"/>
      <c r="AG44" s="792"/>
      <c r="AH44" s="792"/>
      <c r="AI44" s="792"/>
      <c r="AJ44" s="793"/>
      <c r="AK44" s="22"/>
      <c r="AL44" s="22"/>
      <c r="AO44" s="22"/>
      <c r="AP44" s="22"/>
      <c r="AQ44" s="22"/>
      <c r="AR44" s="22"/>
    </row>
    <row r="45" spans="1:44" s="20" customFormat="1" ht="12" customHeight="1" x14ac:dyDescent="0.15">
      <c r="A45" s="784"/>
      <c r="B45" s="785"/>
      <c r="C45" s="888"/>
      <c r="D45" s="889"/>
      <c r="E45" s="791"/>
      <c r="F45" s="792"/>
      <c r="G45" s="792"/>
      <c r="H45" s="792"/>
      <c r="I45" s="887"/>
      <c r="J45" s="791"/>
      <c r="K45" s="792"/>
      <c r="L45" s="792"/>
      <c r="M45" s="792"/>
      <c r="N45" s="792"/>
      <c r="O45" s="792"/>
      <c r="P45" s="792"/>
      <c r="Q45" s="792"/>
      <c r="R45" s="792"/>
      <c r="S45" s="792"/>
      <c r="T45" s="792"/>
      <c r="U45" s="792"/>
      <c r="V45" s="792"/>
      <c r="W45" s="792"/>
      <c r="X45" s="792"/>
      <c r="Y45" s="792"/>
      <c r="Z45" s="792"/>
      <c r="AA45" s="792"/>
      <c r="AB45" s="792"/>
      <c r="AC45" s="792"/>
      <c r="AD45" s="792"/>
      <c r="AE45" s="792"/>
      <c r="AF45" s="792"/>
      <c r="AG45" s="792"/>
      <c r="AH45" s="792"/>
      <c r="AI45" s="792"/>
      <c r="AJ45" s="793"/>
      <c r="AK45" s="22"/>
      <c r="AL45" s="22"/>
      <c r="AO45" s="22"/>
      <c r="AP45" s="22"/>
      <c r="AQ45" s="22"/>
      <c r="AR45" s="22"/>
    </row>
    <row r="46" spans="1:44" s="20" customFormat="1" ht="12" customHeight="1" x14ac:dyDescent="0.15">
      <c r="A46" s="784"/>
      <c r="B46" s="785"/>
      <c r="C46" s="888"/>
      <c r="D46" s="889"/>
      <c r="E46" s="791"/>
      <c r="F46" s="792"/>
      <c r="G46" s="792"/>
      <c r="H46" s="792"/>
      <c r="I46" s="887"/>
      <c r="J46" s="794"/>
      <c r="K46" s="795"/>
      <c r="L46" s="795"/>
      <c r="M46" s="795"/>
      <c r="N46" s="795"/>
      <c r="O46" s="795"/>
      <c r="P46" s="795"/>
      <c r="Q46" s="795"/>
      <c r="R46" s="795"/>
      <c r="S46" s="795"/>
      <c r="T46" s="795"/>
      <c r="U46" s="795"/>
      <c r="V46" s="795"/>
      <c r="W46" s="795"/>
      <c r="X46" s="795"/>
      <c r="Y46" s="795"/>
      <c r="Z46" s="795"/>
      <c r="AA46" s="795"/>
      <c r="AB46" s="795"/>
      <c r="AC46" s="795"/>
      <c r="AD46" s="795"/>
      <c r="AE46" s="795"/>
      <c r="AF46" s="795"/>
      <c r="AG46" s="795"/>
      <c r="AH46" s="795"/>
      <c r="AI46" s="795"/>
      <c r="AJ46" s="796"/>
      <c r="AK46" s="22"/>
      <c r="AL46" s="22"/>
      <c r="AO46" s="22"/>
      <c r="AP46" s="22"/>
      <c r="AQ46" s="22"/>
      <c r="AR46" s="22"/>
    </row>
    <row r="47" spans="1:44" s="20" customFormat="1" x14ac:dyDescent="0.15">
      <c r="A47" s="784"/>
      <c r="B47" s="785"/>
      <c r="C47" s="841">
        <v>2</v>
      </c>
      <c r="D47" s="842"/>
      <c r="E47" s="788" t="str">
        <f>VLOOKUP(AG1,'2_個別入力シート（新生活以外）'!$B$7:$GI$25,'2_個別入力シート（新生活以外）'!BM6,0)&amp; ""</f>
        <v/>
      </c>
      <c r="F47" s="789"/>
      <c r="G47" s="789"/>
      <c r="H47" s="789"/>
      <c r="I47" s="886"/>
      <c r="J47" s="788" t="str">
        <f>VLOOKUP(AG1,'2_個別入力シート（新生活以外）'!$B$7:$GI$25,'2_個別入力シート（新生活以外）'!BN6,0)&amp; ""</f>
        <v/>
      </c>
      <c r="K47" s="789"/>
      <c r="L47" s="789"/>
      <c r="M47" s="789"/>
      <c r="N47" s="789"/>
      <c r="O47" s="789"/>
      <c r="P47" s="789"/>
      <c r="Q47" s="789"/>
      <c r="R47" s="789"/>
      <c r="S47" s="789"/>
      <c r="T47" s="789"/>
      <c r="U47" s="789"/>
      <c r="V47" s="789"/>
      <c r="W47" s="789"/>
      <c r="X47" s="789"/>
      <c r="Y47" s="789"/>
      <c r="Z47" s="789"/>
      <c r="AA47" s="789"/>
      <c r="AB47" s="789"/>
      <c r="AC47" s="789"/>
      <c r="AD47" s="789"/>
      <c r="AE47" s="789"/>
      <c r="AF47" s="789"/>
      <c r="AG47" s="789"/>
      <c r="AH47" s="789"/>
      <c r="AI47" s="789"/>
      <c r="AJ47" s="790"/>
      <c r="AK47" s="22"/>
      <c r="AL47" s="22"/>
      <c r="AO47" s="22"/>
      <c r="AP47" s="22"/>
      <c r="AQ47" s="22"/>
      <c r="AR47" s="22"/>
    </row>
    <row r="48" spans="1:44" s="20" customFormat="1" x14ac:dyDescent="0.15">
      <c r="A48" s="784"/>
      <c r="B48" s="785"/>
      <c r="C48" s="888"/>
      <c r="D48" s="889"/>
      <c r="E48" s="791"/>
      <c r="F48" s="792"/>
      <c r="G48" s="792"/>
      <c r="H48" s="792"/>
      <c r="I48" s="887"/>
      <c r="J48" s="791"/>
      <c r="K48" s="792"/>
      <c r="L48" s="792"/>
      <c r="M48" s="792"/>
      <c r="N48" s="792"/>
      <c r="O48" s="792"/>
      <c r="P48" s="792"/>
      <c r="Q48" s="792"/>
      <c r="R48" s="792"/>
      <c r="S48" s="792"/>
      <c r="T48" s="792"/>
      <c r="U48" s="792"/>
      <c r="V48" s="792"/>
      <c r="W48" s="792"/>
      <c r="X48" s="792"/>
      <c r="Y48" s="792"/>
      <c r="Z48" s="792"/>
      <c r="AA48" s="792"/>
      <c r="AB48" s="792"/>
      <c r="AC48" s="792"/>
      <c r="AD48" s="792"/>
      <c r="AE48" s="792"/>
      <c r="AF48" s="792"/>
      <c r="AG48" s="792"/>
      <c r="AH48" s="792"/>
      <c r="AI48" s="792"/>
      <c r="AJ48" s="793"/>
      <c r="AK48" s="22"/>
      <c r="AL48" s="22"/>
      <c r="AO48" s="22"/>
      <c r="AP48" s="22"/>
      <c r="AQ48" s="22"/>
      <c r="AR48" s="22"/>
    </row>
    <row r="49" spans="1:44" s="20" customFormat="1" x14ac:dyDescent="0.15">
      <c r="A49" s="784"/>
      <c r="B49" s="785"/>
      <c r="C49" s="888"/>
      <c r="D49" s="889"/>
      <c r="E49" s="791"/>
      <c r="F49" s="792"/>
      <c r="G49" s="792"/>
      <c r="H49" s="792"/>
      <c r="I49" s="887"/>
      <c r="J49" s="791"/>
      <c r="K49" s="792"/>
      <c r="L49" s="792"/>
      <c r="M49" s="792"/>
      <c r="N49" s="792"/>
      <c r="O49" s="792"/>
      <c r="P49" s="792"/>
      <c r="Q49" s="792"/>
      <c r="R49" s="792"/>
      <c r="S49" s="792"/>
      <c r="T49" s="792"/>
      <c r="U49" s="792"/>
      <c r="V49" s="792"/>
      <c r="W49" s="792"/>
      <c r="X49" s="792"/>
      <c r="Y49" s="792"/>
      <c r="Z49" s="792"/>
      <c r="AA49" s="792"/>
      <c r="AB49" s="792"/>
      <c r="AC49" s="792"/>
      <c r="AD49" s="792"/>
      <c r="AE49" s="792"/>
      <c r="AF49" s="792"/>
      <c r="AG49" s="792"/>
      <c r="AH49" s="792"/>
      <c r="AI49" s="792"/>
      <c r="AJ49" s="793"/>
      <c r="AK49" s="22"/>
      <c r="AL49" s="22"/>
      <c r="AO49" s="22"/>
      <c r="AP49" s="22"/>
      <c r="AQ49" s="22"/>
      <c r="AR49" s="22"/>
    </row>
    <row r="50" spans="1:44" s="20" customFormat="1" x14ac:dyDescent="0.15">
      <c r="A50" s="784"/>
      <c r="B50" s="785"/>
      <c r="C50" s="888"/>
      <c r="D50" s="889"/>
      <c r="E50" s="791"/>
      <c r="F50" s="792"/>
      <c r="G50" s="792"/>
      <c r="H50" s="792"/>
      <c r="I50" s="887"/>
      <c r="J50" s="794"/>
      <c r="K50" s="795"/>
      <c r="L50" s="795"/>
      <c r="M50" s="795"/>
      <c r="N50" s="795"/>
      <c r="O50" s="795"/>
      <c r="P50" s="795"/>
      <c r="Q50" s="795"/>
      <c r="R50" s="795"/>
      <c r="S50" s="795"/>
      <c r="T50" s="795"/>
      <c r="U50" s="795"/>
      <c r="V50" s="795"/>
      <c r="W50" s="795"/>
      <c r="X50" s="795"/>
      <c r="Y50" s="795"/>
      <c r="Z50" s="795"/>
      <c r="AA50" s="795"/>
      <c r="AB50" s="795"/>
      <c r="AC50" s="795"/>
      <c r="AD50" s="795"/>
      <c r="AE50" s="795"/>
      <c r="AF50" s="795"/>
      <c r="AG50" s="795"/>
      <c r="AH50" s="795"/>
      <c r="AI50" s="795"/>
      <c r="AJ50" s="796"/>
      <c r="AK50" s="22"/>
      <c r="AL50" s="22"/>
      <c r="AO50" s="22"/>
      <c r="AP50" s="22"/>
      <c r="AQ50" s="22"/>
      <c r="AR50" s="22"/>
    </row>
    <row r="51" spans="1:44" s="20" customFormat="1" x14ac:dyDescent="0.15">
      <c r="A51" s="784"/>
      <c r="B51" s="785"/>
      <c r="C51" s="841">
        <v>3</v>
      </c>
      <c r="D51" s="842"/>
      <c r="E51" s="788" t="str">
        <f>VLOOKUP(AG1,'2_個別入力シート（新生活以外）'!$B$7:$GI$25,'2_個別入力シート（新生活以外）'!BO6,0)&amp; ""</f>
        <v/>
      </c>
      <c r="F51" s="789"/>
      <c r="G51" s="789"/>
      <c r="H51" s="789"/>
      <c r="I51" s="886"/>
      <c r="J51" s="788" t="str">
        <f>VLOOKUP(AG1,'2_個別入力シート（新生活以外）'!$B$7:$GI$25,'2_個別入力シート（新生活以外）'!BP6,0)&amp; ""</f>
        <v/>
      </c>
      <c r="K51" s="789"/>
      <c r="L51" s="789"/>
      <c r="M51" s="789"/>
      <c r="N51" s="789"/>
      <c r="O51" s="789"/>
      <c r="P51" s="789"/>
      <c r="Q51" s="789"/>
      <c r="R51" s="789"/>
      <c r="S51" s="789"/>
      <c r="T51" s="789"/>
      <c r="U51" s="789"/>
      <c r="V51" s="789"/>
      <c r="W51" s="789"/>
      <c r="X51" s="789"/>
      <c r="Y51" s="789"/>
      <c r="Z51" s="789"/>
      <c r="AA51" s="789"/>
      <c r="AB51" s="789"/>
      <c r="AC51" s="789"/>
      <c r="AD51" s="789"/>
      <c r="AE51" s="789"/>
      <c r="AF51" s="789"/>
      <c r="AG51" s="789"/>
      <c r="AH51" s="789"/>
      <c r="AI51" s="789"/>
      <c r="AJ51" s="790"/>
      <c r="AK51" s="22"/>
      <c r="AL51" s="22"/>
      <c r="AO51" s="22"/>
      <c r="AP51" s="22"/>
      <c r="AQ51" s="22"/>
      <c r="AR51" s="22"/>
    </row>
    <row r="52" spans="1:44" s="20" customFormat="1" x14ac:dyDescent="0.15">
      <c r="A52" s="784"/>
      <c r="B52" s="785"/>
      <c r="C52" s="888"/>
      <c r="D52" s="889"/>
      <c r="E52" s="791"/>
      <c r="F52" s="792"/>
      <c r="G52" s="792"/>
      <c r="H52" s="792"/>
      <c r="I52" s="887"/>
      <c r="J52" s="791"/>
      <c r="K52" s="792"/>
      <c r="L52" s="792"/>
      <c r="M52" s="792"/>
      <c r="N52" s="792"/>
      <c r="O52" s="792"/>
      <c r="P52" s="792"/>
      <c r="Q52" s="792"/>
      <c r="R52" s="792"/>
      <c r="S52" s="792"/>
      <c r="T52" s="792"/>
      <c r="U52" s="792"/>
      <c r="V52" s="792"/>
      <c r="W52" s="792"/>
      <c r="X52" s="792"/>
      <c r="Y52" s="792"/>
      <c r="Z52" s="792"/>
      <c r="AA52" s="792"/>
      <c r="AB52" s="792"/>
      <c r="AC52" s="792"/>
      <c r="AD52" s="792"/>
      <c r="AE52" s="792"/>
      <c r="AF52" s="792"/>
      <c r="AG52" s="792"/>
      <c r="AH52" s="792"/>
      <c r="AI52" s="792"/>
      <c r="AJ52" s="793"/>
      <c r="AK52" s="22"/>
      <c r="AL52" s="22"/>
      <c r="AO52" s="22"/>
      <c r="AP52" s="22"/>
      <c r="AQ52" s="22"/>
      <c r="AR52" s="22"/>
    </row>
    <row r="53" spans="1:44" s="20" customFormat="1" x14ac:dyDescent="0.15">
      <c r="A53" s="784"/>
      <c r="B53" s="785"/>
      <c r="C53" s="888"/>
      <c r="D53" s="889"/>
      <c r="E53" s="791"/>
      <c r="F53" s="792"/>
      <c r="G53" s="792"/>
      <c r="H53" s="792"/>
      <c r="I53" s="887"/>
      <c r="J53" s="791"/>
      <c r="K53" s="792"/>
      <c r="L53" s="792"/>
      <c r="M53" s="792"/>
      <c r="N53" s="792"/>
      <c r="O53" s="792"/>
      <c r="P53" s="792"/>
      <c r="Q53" s="792"/>
      <c r="R53" s="792"/>
      <c r="S53" s="792"/>
      <c r="T53" s="792"/>
      <c r="U53" s="792"/>
      <c r="V53" s="792"/>
      <c r="W53" s="792"/>
      <c r="X53" s="792"/>
      <c r="Y53" s="792"/>
      <c r="Z53" s="792"/>
      <c r="AA53" s="792"/>
      <c r="AB53" s="792"/>
      <c r="AC53" s="792"/>
      <c r="AD53" s="792"/>
      <c r="AE53" s="792"/>
      <c r="AF53" s="792"/>
      <c r="AG53" s="792"/>
      <c r="AH53" s="792"/>
      <c r="AI53" s="792"/>
      <c r="AJ53" s="793"/>
      <c r="AK53" s="22"/>
      <c r="AL53" s="22"/>
      <c r="AO53" s="22"/>
      <c r="AP53" s="22"/>
      <c r="AQ53" s="22"/>
      <c r="AR53" s="22"/>
    </row>
    <row r="54" spans="1:44" s="20" customFormat="1" x14ac:dyDescent="0.15">
      <c r="A54" s="784"/>
      <c r="B54" s="785"/>
      <c r="C54" s="888"/>
      <c r="D54" s="889"/>
      <c r="E54" s="791"/>
      <c r="F54" s="792"/>
      <c r="G54" s="792"/>
      <c r="H54" s="792"/>
      <c r="I54" s="887"/>
      <c r="J54" s="794"/>
      <c r="K54" s="795"/>
      <c r="L54" s="795"/>
      <c r="M54" s="795"/>
      <c r="N54" s="795"/>
      <c r="O54" s="795"/>
      <c r="P54" s="795"/>
      <c r="Q54" s="795"/>
      <c r="R54" s="795"/>
      <c r="S54" s="795"/>
      <c r="T54" s="795"/>
      <c r="U54" s="795"/>
      <c r="V54" s="795"/>
      <c r="W54" s="795"/>
      <c r="X54" s="795"/>
      <c r="Y54" s="795"/>
      <c r="Z54" s="795"/>
      <c r="AA54" s="795"/>
      <c r="AB54" s="795"/>
      <c r="AC54" s="795"/>
      <c r="AD54" s="795"/>
      <c r="AE54" s="795"/>
      <c r="AF54" s="795"/>
      <c r="AG54" s="795"/>
      <c r="AH54" s="795"/>
      <c r="AI54" s="795"/>
      <c r="AJ54" s="796"/>
      <c r="AK54" s="22"/>
      <c r="AL54" s="22"/>
      <c r="AO54" s="22"/>
      <c r="AP54" s="22"/>
      <c r="AQ54" s="22"/>
      <c r="AR54" s="22"/>
    </row>
    <row r="55" spans="1:44" s="20" customFormat="1" ht="12" hidden="1" customHeight="1" x14ac:dyDescent="0.15">
      <c r="A55" s="784"/>
      <c r="B55" s="785"/>
      <c r="C55" s="841">
        <v>4</v>
      </c>
      <c r="D55" s="842"/>
      <c r="E55" s="788" t="str">
        <f>VLOOKUP(AG1,'2_個別入力シート（新生活以外）'!$B$7:$GI$25,'2_個別入力シート（新生活以外）'!BQ6,0)&amp; ""</f>
        <v/>
      </c>
      <c r="F55" s="789"/>
      <c r="G55" s="789"/>
      <c r="H55" s="789"/>
      <c r="I55" s="886"/>
      <c r="J55" s="788" t="str">
        <f>VLOOKUP(AG1,'2_個別入力シート（新生活以外）'!$B$7:$GI$25,'2_個別入力シート（新生活以外）'!BR6,0)&amp; ""</f>
        <v/>
      </c>
      <c r="K55" s="789"/>
      <c r="L55" s="789"/>
      <c r="M55" s="789"/>
      <c r="N55" s="789"/>
      <c r="O55" s="789"/>
      <c r="P55" s="789"/>
      <c r="Q55" s="789"/>
      <c r="R55" s="789"/>
      <c r="S55" s="789"/>
      <c r="T55" s="789"/>
      <c r="U55" s="789"/>
      <c r="V55" s="789"/>
      <c r="W55" s="789"/>
      <c r="X55" s="789"/>
      <c r="Y55" s="789"/>
      <c r="Z55" s="789"/>
      <c r="AA55" s="789"/>
      <c r="AB55" s="789"/>
      <c r="AC55" s="789"/>
      <c r="AD55" s="789"/>
      <c r="AE55" s="789"/>
      <c r="AF55" s="789"/>
      <c r="AG55" s="789"/>
      <c r="AH55" s="789"/>
      <c r="AI55" s="789"/>
      <c r="AJ55" s="790"/>
      <c r="AK55" s="22"/>
      <c r="AL55" s="22"/>
      <c r="AO55" s="22"/>
      <c r="AP55" s="22"/>
      <c r="AQ55" s="22"/>
      <c r="AR55" s="22"/>
    </row>
    <row r="56" spans="1:44" s="20" customFormat="1" ht="12" hidden="1" customHeight="1" x14ac:dyDescent="0.15">
      <c r="A56" s="784"/>
      <c r="B56" s="785"/>
      <c r="C56" s="888"/>
      <c r="D56" s="889"/>
      <c r="E56" s="791"/>
      <c r="F56" s="792"/>
      <c r="G56" s="792"/>
      <c r="H56" s="792"/>
      <c r="I56" s="887"/>
      <c r="J56" s="791"/>
      <c r="K56" s="792"/>
      <c r="L56" s="792"/>
      <c r="M56" s="792"/>
      <c r="N56" s="792"/>
      <c r="O56" s="792"/>
      <c r="P56" s="792"/>
      <c r="Q56" s="792"/>
      <c r="R56" s="792"/>
      <c r="S56" s="792"/>
      <c r="T56" s="792"/>
      <c r="U56" s="792"/>
      <c r="V56" s="792"/>
      <c r="W56" s="792"/>
      <c r="X56" s="792"/>
      <c r="Y56" s="792"/>
      <c r="Z56" s="792"/>
      <c r="AA56" s="792"/>
      <c r="AB56" s="792"/>
      <c r="AC56" s="792"/>
      <c r="AD56" s="792"/>
      <c r="AE56" s="792"/>
      <c r="AF56" s="792"/>
      <c r="AG56" s="792"/>
      <c r="AH56" s="792"/>
      <c r="AI56" s="792"/>
      <c r="AJ56" s="793"/>
      <c r="AK56" s="22"/>
      <c r="AL56" s="22"/>
      <c r="AO56" s="22"/>
      <c r="AP56" s="22"/>
      <c r="AQ56" s="22"/>
      <c r="AR56" s="22"/>
    </row>
    <row r="57" spans="1:44" ht="12" hidden="1" customHeight="1" x14ac:dyDescent="0.15">
      <c r="A57" s="784"/>
      <c r="B57" s="785"/>
      <c r="C57" s="888"/>
      <c r="D57" s="889"/>
      <c r="E57" s="791"/>
      <c r="F57" s="792"/>
      <c r="G57" s="792"/>
      <c r="H57" s="792"/>
      <c r="I57" s="887"/>
      <c r="J57" s="791"/>
      <c r="K57" s="792"/>
      <c r="L57" s="792"/>
      <c r="M57" s="792"/>
      <c r="N57" s="792"/>
      <c r="O57" s="792"/>
      <c r="P57" s="792"/>
      <c r="Q57" s="792"/>
      <c r="R57" s="792"/>
      <c r="S57" s="792"/>
      <c r="T57" s="792"/>
      <c r="U57" s="792"/>
      <c r="V57" s="792"/>
      <c r="W57" s="792"/>
      <c r="X57" s="792"/>
      <c r="Y57" s="792"/>
      <c r="Z57" s="792"/>
      <c r="AA57" s="792"/>
      <c r="AB57" s="792"/>
      <c r="AC57" s="792"/>
      <c r="AD57" s="792"/>
      <c r="AE57" s="792"/>
      <c r="AF57" s="792"/>
      <c r="AG57" s="792"/>
      <c r="AH57" s="792"/>
      <c r="AI57" s="792"/>
      <c r="AJ57" s="793"/>
    </row>
    <row r="58" spans="1:44" ht="12" hidden="1" customHeight="1" x14ac:dyDescent="0.15">
      <c r="A58" s="784"/>
      <c r="B58" s="785"/>
      <c r="C58" s="888"/>
      <c r="D58" s="889"/>
      <c r="E58" s="791"/>
      <c r="F58" s="792"/>
      <c r="G58" s="792"/>
      <c r="H58" s="792"/>
      <c r="I58" s="887"/>
      <c r="J58" s="794"/>
      <c r="K58" s="795"/>
      <c r="L58" s="795"/>
      <c r="M58" s="795"/>
      <c r="N58" s="795"/>
      <c r="O58" s="795"/>
      <c r="P58" s="795"/>
      <c r="Q58" s="795"/>
      <c r="R58" s="795"/>
      <c r="S58" s="795"/>
      <c r="T58" s="795"/>
      <c r="U58" s="795"/>
      <c r="V58" s="795"/>
      <c r="W58" s="795"/>
      <c r="X58" s="795"/>
      <c r="Y58" s="795"/>
      <c r="Z58" s="795"/>
      <c r="AA58" s="795"/>
      <c r="AB58" s="795"/>
      <c r="AC58" s="795"/>
      <c r="AD58" s="795"/>
      <c r="AE58" s="795"/>
      <c r="AF58" s="795"/>
      <c r="AG58" s="795"/>
      <c r="AH58" s="795"/>
      <c r="AI58" s="795"/>
      <c r="AJ58" s="796"/>
    </row>
    <row r="59" spans="1:44" ht="12" hidden="1" customHeight="1" x14ac:dyDescent="0.15">
      <c r="A59" s="784"/>
      <c r="B59" s="785"/>
      <c r="C59" s="841">
        <v>5</v>
      </c>
      <c r="D59" s="842"/>
      <c r="E59" s="788" t="str">
        <f>VLOOKUP(AG1,'2_個別入力シート（新生活以外）'!$B$7:$GI$25,'2_個別入力シート（新生活以外）'!BS6,0)&amp; ""</f>
        <v/>
      </c>
      <c r="F59" s="789"/>
      <c r="G59" s="789"/>
      <c r="H59" s="789"/>
      <c r="I59" s="886"/>
      <c r="J59" s="788" t="str">
        <f>VLOOKUP(AG1,'2_個別入力シート（新生活以外）'!$B$7:$GI$25,'2_個別入力シート（新生活以外）'!BT6,0)&amp; ""</f>
        <v/>
      </c>
      <c r="K59" s="789"/>
      <c r="L59" s="789"/>
      <c r="M59" s="789"/>
      <c r="N59" s="789"/>
      <c r="O59" s="789"/>
      <c r="P59" s="789"/>
      <c r="Q59" s="789"/>
      <c r="R59" s="789"/>
      <c r="S59" s="789"/>
      <c r="T59" s="789"/>
      <c r="U59" s="789"/>
      <c r="V59" s="789"/>
      <c r="W59" s="789"/>
      <c r="X59" s="789"/>
      <c r="Y59" s="789"/>
      <c r="Z59" s="789"/>
      <c r="AA59" s="789"/>
      <c r="AB59" s="789"/>
      <c r="AC59" s="789"/>
      <c r="AD59" s="789"/>
      <c r="AE59" s="789"/>
      <c r="AF59" s="789"/>
      <c r="AG59" s="789"/>
      <c r="AH59" s="789"/>
      <c r="AI59" s="789"/>
      <c r="AJ59" s="790"/>
    </row>
    <row r="60" spans="1:44" ht="12" hidden="1" customHeight="1" x14ac:dyDescent="0.15">
      <c r="A60" s="784"/>
      <c r="B60" s="785"/>
      <c r="C60" s="888"/>
      <c r="D60" s="889"/>
      <c r="E60" s="791"/>
      <c r="F60" s="792"/>
      <c r="G60" s="792"/>
      <c r="H60" s="792"/>
      <c r="I60" s="887"/>
      <c r="J60" s="791"/>
      <c r="K60" s="792"/>
      <c r="L60" s="792"/>
      <c r="M60" s="792"/>
      <c r="N60" s="792"/>
      <c r="O60" s="792"/>
      <c r="P60" s="792"/>
      <c r="Q60" s="792"/>
      <c r="R60" s="792"/>
      <c r="S60" s="792"/>
      <c r="T60" s="792"/>
      <c r="U60" s="792"/>
      <c r="V60" s="792"/>
      <c r="W60" s="792"/>
      <c r="X60" s="792"/>
      <c r="Y60" s="792"/>
      <c r="Z60" s="792"/>
      <c r="AA60" s="792"/>
      <c r="AB60" s="792"/>
      <c r="AC60" s="792"/>
      <c r="AD60" s="792"/>
      <c r="AE60" s="792"/>
      <c r="AF60" s="792"/>
      <c r="AG60" s="792"/>
      <c r="AH60" s="792"/>
      <c r="AI60" s="792"/>
      <c r="AJ60" s="793"/>
    </row>
    <row r="61" spans="1:44" ht="12" hidden="1" customHeight="1" x14ac:dyDescent="0.15">
      <c r="A61" s="784"/>
      <c r="B61" s="785"/>
      <c r="C61" s="888"/>
      <c r="D61" s="889"/>
      <c r="E61" s="791"/>
      <c r="F61" s="792"/>
      <c r="G61" s="792"/>
      <c r="H61" s="792"/>
      <c r="I61" s="887"/>
      <c r="J61" s="791"/>
      <c r="K61" s="792"/>
      <c r="L61" s="792"/>
      <c r="M61" s="792"/>
      <c r="N61" s="792"/>
      <c r="O61" s="792"/>
      <c r="P61" s="792"/>
      <c r="Q61" s="792"/>
      <c r="R61" s="792"/>
      <c r="S61" s="792"/>
      <c r="T61" s="792"/>
      <c r="U61" s="792"/>
      <c r="V61" s="792"/>
      <c r="W61" s="792"/>
      <c r="X61" s="792"/>
      <c r="Y61" s="792"/>
      <c r="Z61" s="792"/>
      <c r="AA61" s="792"/>
      <c r="AB61" s="792"/>
      <c r="AC61" s="792"/>
      <c r="AD61" s="792"/>
      <c r="AE61" s="792"/>
      <c r="AF61" s="792"/>
      <c r="AG61" s="792"/>
      <c r="AH61" s="792"/>
      <c r="AI61" s="792"/>
      <c r="AJ61" s="793"/>
    </row>
    <row r="62" spans="1:44" ht="12" hidden="1" customHeight="1" x14ac:dyDescent="0.15">
      <c r="A62" s="784"/>
      <c r="B62" s="785"/>
      <c r="C62" s="888"/>
      <c r="D62" s="889"/>
      <c r="E62" s="791"/>
      <c r="F62" s="792"/>
      <c r="G62" s="792"/>
      <c r="H62" s="792"/>
      <c r="I62" s="887"/>
      <c r="J62" s="794"/>
      <c r="K62" s="795"/>
      <c r="L62" s="795"/>
      <c r="M62" s="795"/>
      <c r="N62" s="795"/>
      <c r="O62" s="795"/>
      <c r="P62" s="795"/>
      <c r="Q62" s="795"/>
      <c r="R62" s="795"/>
      <c r="S62" s="795"/>
      <c r="T62" s="795"/>
      <c r="U62" s="795"/>
      <c r="V62" s="795"/>
      <c r="W62" s="795"/>
      <c r="X62" s="795"/>
      <c r="Y62" s="795"/>
      <c r="Z62" s="795"/>
      <c r="AA62" s="795"/>
      <c r="AB62" s="795"/>
      <c r="AC62" s="795"/>
      <c r="AD62" s="795"/>
      <c r="AE62" s="795"/>
      <c r="AF62" s="795"/>
      <c r="AG62" s="795"/>
      <c r="AH62" s="795"/>
      <c r="AI62" s="795"/>
      <c r="AJ62" s="796"/>
    </row>
    <row r="63" spans="1:44" ht="12" hidden="1" customHeight="1" x14ac:dyDescent="0.15">
      <c r="A63" s="784"/>
      <c r="B63" s="785"/>
      <c r="C63" s="841">
        <v>6</v>
      </c>
      <c r="D63" s="842"/>
      <c r="E63" s="788" t="str">
        <f>VLOOKUP(AG1,'2_個別入力シート（新生活以外）'!$B$7:$GI$25,'2_個別入力シート（新生活以外）'!BU6,0)&amp; ""</f>
        <v/>
      </c>
      <c r="F63" s="789"/>
      <c r="G63" s="789"/>
      <c r="H63" s="789"/>
      <c r="I63" s="886"/>
      <c r="J63" s="788" t="str">
        <f>VLOOKUP(AG1,'2_個別入力シート（新生活以外）'!$B$7:$GI$25,'2_個別入力シート（新生活以外）'!BV6,0)&amp; ""</f>
        <v/>
      </c>
      <c r="K63" s="789"/>
      <c r="L63" s="789"/>
      <c r="M63" s="789"/>
      <c r="N63" s="789"/>
      <c r="O63" s="789"/>
      <c r="P63" s="789"/>
      <c r="Q63" s="789"/>
      <c r="R63" s="789"/>
      <c r="S63" s="789"/>
      <c r="T63" s="789"/>
      <c r="U63" s="789"/>
      <c r="V63" s="789"/>
      <c r="W63" s="789"/>
      <c r="X63" s="789"/>
      <c r="Y63" s="789"/>
      <c r="Z63" s="789"/>
      <c r="AA63" s="789"/>
      <c r="AB63" s="789"/>
      <c r="AC63" s="789"/>
      <c r="AD63" s="789"/>
      <c r="AE63" s="789"/>
      <c r="AF63" s="789"/>
      <c r="AG63" s="789"/>
      <c r="AH63" s="789"/>
      <c r="AI63" s="789"/>
      <c r="AJ63" s="790"/>
    </row>
    <row r="64" spans="1:44" ht="12" hidden="1" customHeight="1" x14ac:dyDescent="0.15">
      <c r="A64" s="784"/>
      <c r="B64" s="785"/>
      <c r="C64" s="888"/>
      <c r="D64" s="889"/>
      <c r="E64" s="791"/>
      <c r="F64" s="792"/>
      <c r="G64" s="792"/>
      <c r="H64" s="792"/>
      <c r="I64" s="887"/>
      <c r="J64" s="791"/>
      <c r="K64" s="792"/>
      <c r="L64" s="792"/>
      <c r="M64" s="792"/>
      <c r="N64" s="792"/>
      <c r="O64" s="792"/>
      <c r="P64" s="792"/>
      <c r="Q64" s="792"/>
      <c r="R64" s="792"/>
      <c r="S64" s="792"/>
      <c r="T64" s="792"/>
      <c r="U64" s="792"/>
      <c r="V64" s="792"/>
      <c r="W64" s="792"/>
      <c r="X64" s="792"/>
      <c r="Y64" s="792"/>
      <c r="Z64" s="792"/>
      <c r="AA64" s="792"/>
      <c r="AB64" s="792"/>
      <c r="AC64" s="792"/>
      <c r="AD64" s="792"/>
      <c r="AE64" s="792"/>
      <c r="AF64" s="792"/>
      <c r="AG64" s="792"/>
      <c r="AH64" s="792"/>
      <c r="AI64" s="792"/>
      <c r="AJ64" s="793"/>
    </row>
    <row r="65" spans="1:36" ht="12" hidden="1" customHeight="1" x14ac:dyDescent="0.15">
      <c r="A65" s="784"/>
      <c r="B65" s="785"/>
      <c r="C65" s="888"/>
      <c r="D65" s="889"/>
      <c r="E65" s="791"/>
      <c r="F65" s="792"/>
      <c r="G65" s="792"/>
      <c r="H65" s="792"/>
      <c r="I65" s="887"/>
      <c r="J65" s="791"/>
      <c r="K65" s="792"/>
      <c r="L65" s="792"/>
      <c r="M65" s="792"/>
      <c r="N65" s="792"/>
      <c r="O65" s="792"/>
      <c r="P65" s="792"/>
      <c r="Q65" s="792"/>
      <c r="R65" s="792"/>
      <c r="S65" s="792"/>
      <c r="T65" s="792"/>
      <c r="U65" s="792"/>
      <c r="V65" s="792"/>
      <c r="W65" s="792"/>
      <c r="X65" s="792"/>
      <c r="Y65" s="792"/>
      <c r="Z65" s="792"/>
      <c r="AA65" s="792"/>
      <c r="AB65" s="792"/>
      <c r="AC65" s="792"/>
      <c r="AD65" s="792"/>
      <c r="AE65" s="792"/>
      <c r="AF65" s="792"/>
      <c r="AG65" s="792"/>
      <c r="AH65" s="792"/>
      <c r="AI65" s="792"/>
      <c r="AJ65" s="793"/>
    </row>
    <row r="66" spans="1:36" ht="12" hidden="1" customHeight="1" x14ac:dyDescent="0.15">
      <c r="A66" s="784"/>
      <c r="B66" s="785"/>
      <c r="C66" s="888"/>
      <c r="D66" s="889"/>
      <c r="E66" s="791"/>
      <c r="F66" s="792"/>
      <c r="G66" s="792"/>
      <c r="H66" s="792"/>
      <c r="I66" s="887"/>
      <c r="J66" s="794"/>
      <c r="K66" s="795"/>
      <c r="L66" s="795"/>
      <c r="M66" s="795"/>
      <c r="N66" s="795"/>
      <c r="O66" s="795"/>
      <c r="P66" s="795"/>
      <c r="Q66" s="795"/>
      <c r="R66" s="795"/>
      <c r="S66" s="795"/>
      <c r="T66" s="795"/>
      <c r="U66" s="795"/>
      <c r="V66" s="795"/>
      <c r="W66" s="795"/>
      <c r="X66" s="795"/>
      <c r="Y66" s="795"/>
      <c r="Z66" s="795"/>
      <c r="AA66" s="795"/>
      <c r="AB66" s="795"/>
      <c r="AC66" s="795"/>
      <c r="AD66" s="795"/>
      <c r="AE66" s="795"/>
      <c r="AF66" s="795"/>
      <c r="AG66" s="795"/>
      <c r="AH66" s="795"/>
      <c r="AI66" s="795"/>
      <c r="AJ66" s="796"/>
    </row>
    <row r="67" spans="1:36" ht="12" hidden="1" customHeight="1" x14ac:dyDescent="0.15">
      <c r="A67" s="784"/>
      <c r="B67" s="785"/>
      <c r="C67" s="841">
        <v>7</v>
      </c>
      <c r="D67" s="842"/>
      <c r="E67" s="788" t="str">
        <f>VLOOKUP(AG1,'2_個別入力シート（新生活以外）'!$B$7:$GI$25,'2_個別入力シート（新生活以外）'!BW6,0)&amp; ""</f>
        <v/>
      </c>
      <c r="F67" s="789"/>
      <c r="G67" s="789"/>
      <c r="H67" s="789"/>
      <c r="I67" s="886"/>
      <c r="J67" s="788" t="str">
        <f>VLOOKUP(AG1,'2_個別入力シート（新生活以外）'!$B$7:$GI$25,'2_個別入力シート（新生活以外）'!BX6,0)&amp; ""</f>
        <v/>
      </c>
      <c r="K67" s="789"/>
      <c r="L67" s="789"/>
      <c r="M67" s="789"/>
      <c r="N67" s="789"/>
      <c r="O67" s="789"/>
      <c r="P67" s="789"/>
      <c r="Q67" s="789"/>
      <c r="R67" s="789"/>
      <c r="S67" s="789"/>
      <c r="T67" s="789"/>
      <c r="U67" s="789"/>
      <c r="V67" s="789"/>
      <c r="W67" s="789"/>
      <c r="X67" s="789"/>
      <c r="Y67" s="789"/>
      <c r="Z67" s="789"/>
      <c r="AA67" s="789"/>
      <c r="AB67" s="789"/>
      <c r="AC67" s="789"/>
      <c r="AD67" s="789"/>
      <c r="AE67" s="789"/>
      <c r="AF67" s="789"/>
      <c r="AG67" s="789"/>
      <c r="AH67" s="789"/>
      <c r="AI67" s="789"/>
      <c r="AJ67" s="790"/>
    </row>
    <row r="68" spans="1:36" ht="12" hidden="1" customHeight="1" x14ac:dyDescent="0.15">
      <c r="A68" s="784"/>
      <c r="B68" s="785"/>
      <c r="C68" s="888"/>
      <c r="D68" s="889"/>
      <c r="E68" s="791"/>
      <c r="F68" s="792"/>
      <c r="G68" s="792"/>
      <c r="H68" s="792"/>
      <c r="I68" s="887"/>
      <c r="J68" s="791"/>
      <c r="K68" s="792"/>
      <c r="L68" s="792"/>
      <c r="M68" s="792"/>
      <c r="N68" s="792"/>
      <c r="O68" s="792"/>
      <c r="P68" s="792"/>
      <c r="Q68" s="792"/>
      <c r="R68" s="792"/>
      <c r="S68" s="792"/>
      <c r="T68" s="792"/>
      <c r="U68" s="792"/>
      <c r="V68" s="792"/>
      <c r="W68" s="792"/>
      <c r="X68" s="792"/>
      <c r="Y68" s="792"/>
      <c r="Z68" s="792"/>
      <c r="AA68" s="792"/>
      <c r="AB68" s="792"/>
      <c r="AC68" s="792"/>
      <c r="AD68" s="792"/>
      <c r="AE68" s="792"/>
      <c r="AF68" s="792"/>
      <c r="AG68" s="792"/>
      <c r="AH68" s="792"/>
      <c r="AI68" s="792"/>
      <c r="AJ68" s="793"/>
    </row>
    <row r="69" spans="1:36" ht="12" hidden="1" customHeight="1" x14ac:dyDescent="0.15">
      <c r="A69" s="784"/>
      <c r="B69" s="785"/>
      <c r="C69" s="888"/>
      <c r="D69" s="889"/>
      <c r="E69" s="791"/>
      <c r="F69" s="792"/>
      <c r="G69" s="792"/>
      <c r="H69" s="792"/>
      <c r="I69" s="887"/>
      <c r="J69" s="791"/>
      <c r="K69" s="792"/>
      <c r="L69" s="792"/>
      <c r="M69" s="792"/>
      <c r="N69" s="792"/>
      <c r="O69" s="792"/>
      <c r="P69" s="792"/>
      <c r="Q69" s="792"/>
      <c r="R69" s="792"/>
      <c r="S69" s="792"/>
      <c r="T69" s="792"/>
      <c r="U69" s="792"/>
      <c r="V69" s="792"/>
      <c r="W69" s="792"/>
      <c r="X69" s="792"/>
      <c r="Y69" s="792"/>
      <c r="Z69" s="792"/>
      <c r="AA69" s="792"/>
      <c r="AB69" s="792"/>
      <c r="AC69" s="792"/>
      <c r="AD69" s="792"/>
      <c r="AE69" s="792"/>
      <c r="AF69" s="792"/>
      <c r="AG69" s="792"/>
      <c r="AH69" s="792"/>
      <c r="AI69" s="792"/>
      <c r="AJ69" s="793"/>
    </row>
    <row r="70" spans="1:36" ht="12" hidden="1" customHeight="1" x14ac:dyDescent="0.15">
      <c r="A70" s="784"/>
      <c r="B70" s="785"/>
      <c r="C70" s="888"/>
      <c r="D70" s="889"/>
      <c r="E70" s="791"/>
      <c r="F70" s="792"/>
      <c r="G70" s="792"/>
      <c r="H70" s="792"/>
      <c r="I70" s="887"/>
      <c r="J70" s="794"/>
      <c r="K70" s="795"/>
      <c r="L70" s="795"/>
      <c r="M70" s="795"/>
      <c r="N70" s="795"/>
      <c r="O70" s="795"/>
      <c r="P70" s="795"/>
      <c r="Q70" s="795"/>
      <c r="R70" s="795"/>
      <c r="S70" s="795"/>
      <c r="T70" s="795"/>
      <c r="U70" s="795"/>
      <c r="V70" s="795"/>
      <c r="W70" s="795"/>
      <c r="X70" s="795"/>
      <c r="Y70" s="795"/>
      <c r="Z70" s="795"/>
      <c r="AA70" s="795"/>
      <c r="AB70" s="795"/>
      <c r="AC70" s="795"/>
      <c r="AD70" s="795"/>
      <c r="AE70" s="795"/>
      <c r="AF70" s="795"/>
      <c r="AG70" s="795"/>
      <c r="AH70" s="795"/>
      <c r="AI70" s="795"/>
      <c r="AJ70" s="796"/>
    </row>
    <row r="71" spans="1:36" ht="12" hidden="1" customHeight="1" x14ac:dyDescent="0.15">
      <c r="A71" s="784"/>
      <c r="B71" s="785"/>
      <c r="C71" s="841">
        <v>8</v>
      </c>
      <c r="D71" s="842"/>
      <c r="E71" s="788" t="str">
        <f>VLOOKUP(AG1,'2_個別入力シート（新生活以外）'!$B$7:$GI$25,'2_個別入力シート（新生活以外）'!BY6,0)&amp; ""</f>
        <v/>
      </c>
      <c r="F71" s="789"/>
      <c r="G71" s="789"/>
      <c r="H71" s="789"/>
      <c r="I71" s="886"/>
      <c r="J71" s="788" t="str">
        <f>VLOOKUP(AG1,'2_個別入力シート（新生活以外）'!$B$7:$GI$25,'2_個別入力シート（新生活以外）'!BZ6,0)&amp; ""</f>
        <v/>
      </c>
      <c r="K71" s="789"/>
      <c r="L71" s="789"/>
      <c r="M71" s="789"/>
      <c r="N71" s="789"/>
      <c r="O71" s="789"/>
      <c r="P71" s="789"/>
      <c r="Q71" s="789"/>
      <c r="R71" s="789"/>
      <c r="S71" s="789"/>
      <c r="T71" s="789"/>
      <c r="U71" s="789"/>
      <c r="V71" s="789"/>
      <c r="W71" s="789"/>
      <c r="X71" s="789"/>
      <c r="Y71" s="789"/>
      <c r="Z71" s="789"/>
      <c r="AA71" s="789"/>
      <c r="AB71" s="789"/>
      <c r="AC71" s="789"/>
      <c r="AD71" s="789"/>
      <c r="AE71" s="789"/>
      <c r="AF71" s="789"/>
      <c r="AG71" s="789"/>
      <c r="AH71" s="789"/>
      <c r="AI71" s="789"/>
      <c r="AJ71" s="790"/>
    </row>
    <row r="72" spans="1:36" ht="12" hidden="1" customHeight="1" x14ac:dyDescent="0.15">
      <c r="A72" s="784"/>
      <c r="B72" s="785"/>
      <c r="C72" s="888"/>
      <c r="D72" s="889"/>
      <c r="E72" s="791"/>
      <c r="F72" s="792"/>
      <c r="G72" s="792"/>
      <c r="H72" s="792"/>
      <c r="I72" s="887"/>
      <c r="J72" s="791"/>
      <c r="K72" s="792"/>
      <c r="L72" s="792"/>
      <c r="M72" s="792"/>
      <c r="N72" s="792"/>
      <c r="O72" s="792"/>
      <c r="P72" s="792"/>
      <c r="Q72" s="792"/>
      <c r="R72" s="792"/>
      <c r="S72" s="792"/>
      <c r="T72" s="792"/>
      <c r="U72" s="792"/>
      <c r="V72" s="792"/>
      <c r="W72" s="792"/>
      <c r="X72" s="792"/>
      <c r="Y72" s="792"/>
      <c r="Z72" s="792"/>
      <c r="AA72" s="792"/>
      <c r="AB72" s="792"/>
      <c r="AC72" s="792"/>
      <c r="AD72" s="792"/>
      <c r="AE72" s="792"/>
      <c r="AF72" s="792"/>
      <c r="AG72" s="792"/>
      <c r="AH72" s="792"/>
      <c r="AI72" s="792"/>
      <c r="AJ72" s="793"/>
    </row>
    <row r="73" spans="1:36" ht="12" hidden="1" customHeight="1" x14ac:dyDescent="0.15">
      <c r="A73" s="784"/>
      <c r="B73" s="785"/>
      <c r="C73" s="888"/>
      <c r="D73" s="889"/>
      <c r="E73" s="791"/>
      <c r="F73" s="792"/>
      <c r="G73" s="792"/>
      <c r="H73" s="792"/>
      <c r="I73" s="887"/>
      <c r="J73" s="791"/>
      <c r="K73" s="792"/>
      <c r="L73" s="792"/>
      <c r="M73" s="792"/>
      <c r="N73" s="792"/>
      <c r="O73" s="792"/>
      <c r="P73" s="792"/>
      <c r="Q73" s="792"/>
      <c r="R73" s="792"/>
      <c r="S73" s="792"/>
      <c r="T73" s="792"/>
      <c r="U73" s="792"/>
      <c r="V73" s="792"/>
      <c r="W73" s="792"/>
      <c r="X73" s="792"/>
      <c r="Y73" s="792"/>
      <c r="Z73" s="792"/>
      <c r="AA73" s="792"/>
      <c r="AB73" s="792"/>
      <c r="AC73" s="792"/>
      <c r="AD73" s="792"/>
      <c r="AE73" s="792"/>
      <c r="AF73" s="792"/>
      <c r="AG73" s="792"/>
      <c r="AH73" s="792"/>
      <c r="AI73" s="792"/>
      <c r="AJ73" s="793"/>
    </row>
    <row r="74" spans="1:36" ht="12" hidden="1" customHeight="1" x14ac:dyDescent="0.15">
      <c r="A74" s="784"/>
      <c r="B74" s="785"/>
      <c r="C74" s="888"/>
      <c r="D74" s="889"/>
      <c r="E74" s="791"/>
      <c r="F74" s="792"/>
      <c r="G74" s="792"/>
      <c r="H74" s="792"/>
      <c r="I74" s="887"/>
      <c r="J74" s="794"/>
      <c r="K74" s="795"/>
      <c r="L74" s="795"/>
      <c r="M74" s="795"/>
      <c r="N74" s="795"/>
      <c r="O74" s="795"/>
      <c r="P74" s="795"/>
      <c r="Q74" s="795"/>
      <c r="R74" s="795"/>
      <c r="S74" s="795"/>
      <c r="T74" s="795"/>
      <c r="U74" s="795"/>
      <c r="V74" s="795"/>
      <c r="W74" s="795"/>
      <c r="X74" s="795"/>
      <c r="Y74" s="795"/>
      <c r="Z74" s="795"/>
      <c r="AA74" s="795"/>
      <c r="AB74" s="795"/>
      <c r="AC74" s="795"/>
      <c r="AD74" s="795"/>
      <c r="AE74" s="795"/>
      <c r="AF74" s="795"/>
      <c r="AG74" s="795"/>
      <c r="AH74" s="795"/>
      <c r="AI74" s="795"/>
      <c r="AJ74" s="796"/>
    </row>
    <row r="75" spans="1:36" ht="12" hidden="1" customHeight="1" x14ac:dyDescent="0.15">
      <c r="A75" s="784"/>
      <c r="B75" s="785"/>
      <c r="C75" s="841">
        <v>9</v>
      </c>
      <c r="D75" s="842"/>
      <c r="E75" s="788" t="str">
        <f>VLOOKUP(AG1,'2_個別入力シート（新生活以外）'!$B$7:$GI$25,'2_個別入力シート（新生活以外）'!CA6,0)&amp; ""</f>
        <v/>
      </c>
      <c r="F75" s="789"/>
      <c r="G75" s="789"/>
      <c r="H75" s="789"/>
      <c r="I75" s="886"/>
      <c r="J75" s="788" t="str">
        <f>VLOOKUP(AG1,'2_個別入力シート（新生活以外）'!$B$7:$GI$25,'2_個別入力シート（新生活以外）'!CB6,0)&amp; ""</f>
        <v/>
      </c>
      <c r="K75" s="789"/>
      <c r="L75" s="789"/>
      <c r="M75" s="789"/>
      <c r="N75" s="789"/>
      <c r="O75" s="789"/>
      <c r="P75" s="789"/>
      <c r="Q75" s="789"/>
      <c r="R75" s="789"/>
      <c r="S75" s="789"/>
      <c r="T75" s="789"/>
      <c r="U75" s="789"/>
      <c r="V75" s="789"/>
      <c r="W75" s="789"/>
      <c r="X75" s="789"/>
      <c r="Y75" s="789"/>
      <c r="Z75" s="789"/>
      <c r="AA75" s="789"/>
      <c r="AB75" s="789"/>
      <c r="AC75" s="789"/>
      <c r="AD75" s="789"/>
      <c r="AE75" s="789"/>
      <c r="AF75" s="789"/>
      <c r="AG75" s="789"/>
      <c r="AH75" s="789"/>
      <c r="AI75" s="789"/>
      <c r="AJ75" s="790"/>
    </row>
    <row r="76" spans="1:36" ht="12" hidden="1" customHeight="1" x14ac:dyDescent="0.15">
      <c r="A76" s="784"/>
      <c r="B76" s="785"/>
      <c r="C76" s="888"/>
      <c r="D76" s="889"/>
      <c r="E76" s="791"/>
      <c r="F76" s="792"/>
      <c r="G76" s="792"/>
      <c r="H76" s="792"/>
      <c r="I76" s="887"/>
      <c r="J76" s="791"/>
      <c r="K76" s="792"/>
      <c r="L76" s="792"/>
      <c r="M76" s="792"/>
      <c r="N76" s="792"/>
      <c r="O76" s="792"/>
      <c r="P76" s="792"/>
      <c r="Q76" s="792"/>
      <c r="R76" s="792"/>
      <c r="S76" s="792"/>
      <c r="T76" s="792"/>
      <c r="U76" s="792"/>
      <c r="V76" s="792"/>
      <c r="W76" s="792"/>
      <c r="X76" s="792"/>
      <c r="Y76" s="792"/>
      <c r="Z76" s="792"/>
      <c r="AA76" s="792"/>
      <c r="AB76" s="792"/>
      <c r="AC76" s="792"/>
      <c r="AD76" s="792"/>
      <c r="AE76" s="792"/>
      <c r="AF76" s="792"/>
      <c r="AG76" s="792"/>
      <c r="AH76" s="792"/>
      <c r="AI76" s="792"/>
      <c r="AJ76" s="793"/>
    </row>
    <row r="77" spans="1:36" ht="12" hidden="1" customHeight="1" x14ac:dyDescent="0.15">
      <c r="A77" s="784"/>
      <c r="B77" s="785"/>
      <c r="C77" s="888"/>
      <c r="D77" s="889"/>
      <c r="E77" s="791"/>
      <c r="F77" s="792"/>
      <c r="G77" s="792"/>
      <c r="H77" s="792"/>
      <c r="I77" s="887"/>
      <c r="J77" s="791"/>
      <c r="K77" s="792"/>
      <c r="L77" s="792"/>
      <c r="M77" s="792"/>
      <c r="N77" s="792"/>
      <c r="O77" s="792"/>
      <c r="P77" s="792"/>
      <c r="Q77" s="792"/>
      <c r="R77" s="792"/>
      <c r="S77" s="792"/>
      <c r="T77" s="792"/>
      <c r="U77" s="792"/>
      <c r="V77" s="792"/>
      <c r="W77" s="792"/>
      <c r="X77" s="792"/>
      <c r="Y77" s="792"/>
      <c r="Z77" s="792"/>
      <c r="AA77" s="792"/>
      <c r="AB77" s="792"/>
      <c r="AC77" s="792"/>
      <c r="AD77" s="792"/>
      <c r="AE77" s="792"/>
      <c r="AF77" s="792"/>
      <c r="AG77" s="792"/>
      <c r="AH77" s="792"/>
      <c r="AI77" s="792"/>
      <c r="AJ77" s="793"/>
    </row>
    <row r="78" spans="1:36" ht="12" hidden="1" customHeight="1" x14ac:dyDescent="0.15">
      <c r="A78" s="784"/>
      <c r="B78" s="785"/>
      <c r="C78" s="843"/>
      <c r="D78" s="844"/>
      <c r="E78" s="794"/>
      <c r="F78" s="795"/>
      <c r="G78" s="795"/>
      <c r="H78" s="795"/>
      <c r="I78" s="897"/>
      <c r="J78" s="794"/>
      <c r="K78" s="795"/>
      <c r="L78" s="795"/>
      <c r="M78" s="795"/>
      <c r="N78" s="795"/>
      <c r="O78" s="795"/>
      <c r="P78" s="795"/>
      <c r="Q78" s="795"/>
      <c r="R78" s="795"/>
      <c r="S78" s="795"/>
      <c r="T78" s="795"/>
      <c r="U78" s="795"/>
      <c r="V78" s="795"/>
      <c r="W78" s="795"/>
      <c r="X78" s="795"/>
      <c r="Y78" s="795"/>
      <c r="Z78" s="795"/>
      <c r="AA78" s="795"/>
      <c r="AB78" s="795"/>
      <c r="AC78" s="795"/>
      <c r="AD78" s="795"/>
      <c r="AE78" s="795"/>
      <c r="AF78" s="795"/>
      <c r="AG78" s="795"/>
      <c r="AH78" s="795"/>
      <c r="AI78" s="795"/>
      <c r="AJ78" s="796"/>
    </row>
    <row r="79" spans="1:36" ht="12" hidden="1" customHeight="1" x14ac:dyDescent="0.15">
      <c r="A79" s="784"/>
      <c r="B79" s="785"/>
      <c r="C79" s="841">
        <v>10</v>
      </c>
      <c r="D79" s="842"/>
      <c r="E79" s="788" t="str">
        <f>VLOOKUP(AG1,'2_個別入力シート（新生活以外）'!$B$7:$GI$25,'2_個別入力シート（新生活以外）'!CC6,0)&amp; ""</f>
        <v/>
      </c>
      <c r="F79" s="789"/>
      <c r="G79" s="789"/>
      <c r="H79" s="789"/>
      <c r="I79" s="886"/>
      <c r="J79" s="788" t="str">
        <f>VLOOKUP(AG1,'2_個別入力シート（新生活以外）'!$B$7:$GI$25,'2_個別入力シート（新生活以外）'!CD6,0)&amp; ""</f>
        <v/>
      </c>
      <c r="K79" s="789"/>
      <c r="L79" s="789"/>
      <c r="M79" s="789"/>
      <c r="N79" s="789"/>
      <c r="O79" s="789"/>
      <c r="P79" s="789"/>
      <c r="Q79" s="789"/>
      <c r="R79" s="789"/>
      <c r="S79" s="789"/>
      <c r="T79" s="789"/>
      <c r="U79" s="789"/>
      <c r="V79" s="789"/>
      <c r="W79" s="789"/>
      <c r="X79" s="789"/>
      <c r="Y79" s="789"/>
      <c r="Z79" s="789"/>
      <c r="AA79" s="789"/>
      <c r="AB79" s="789"/>
      <c r="AC79" s="789"/>
      <c r="AD79" s="789"/>
      <c r="AE79" s="789"/>
      <c r="AF79" s="789"/>
      <c r="AG79" s="789"/>
      <c r="AH79" s="789"/>
      <c r="AI79" s="789"/>
      <c r="AJ79" s="790"/>
    </row>
    <row r="80" spans="1:36" ht="12" hidden="1" customHeight="1" x14ac:dyDescent="0.15">
      <c r="A80" s="784"/>
      <c r="B80" s="785"/>
      <c r="C80" s="888"/>
      <c r="D80" s="889"/>
      <c r="E80" s="791"/>
      <c r="F80" s="792"/>
      <c r="G80" s="792"/>
      <c r="H80" s="792"/>
      <c r="I80" s="887"/>
      <c r="J80" s="791"/>
      <c r="K80" s="792"/>
      <c r="L80" s="792"/>
      <c r="M80" s="792"/>
      <c r="N80" s="792"/>
      <c r="O80" s="792"/>
      <c r="P80" s="792"/>
      <c r="Q80" s="792"/>
      <c r="R80" s="792"/>
      <c r="S80" s="792"/>
      <c r="T80" s="792"/>
      <c r="U80" s="792"/>
      <c r="V80" s="792"/>
      <c r="W80" s="792"/>
      <c r="X80" s="792"/>
      <c r="Y80" s="792"/>
      <c r="Z80" s="792"/>
      <c r="AA80" s="792"/>
      <c r="AB80" s="792"/>
      <c r="AC80" s="792"/>
      <c r="AD80" s="792"/>
      <c r="AE80" s="792"/>
      <c r="AF80" s="792"/>
      <c r="AG80" s="792"/>
      <c r="AH80" s="792"/>
      <c r="AI80" s="792"/>
      <c r="AJ80" s="793"/>
    </row>
    <row r="81" spans="1:75" ht="12" hidden="1" customHeight="1" x14ac:dyDescent="0.15">
      <c r="A81" s="784"/>
      <c r="B81" s="785"/>
      <c r="C81" s="888"/>
      <c r="D81" s="889"/>
      <c r="E81" s="791"/>
      <c r="F81" s="792"/>
      <c r="G81" s="792"/>
      <c r="H81" s="792"/>
      <c r="I81" s="887"/>
      <c r="J81" s="791"/>
      <c r="K81" s="792"/>
      <c r="L81" s="792"/>
      <c r="M81" s="792"/>
      <c r="N81" s="792"/>
      <c r="O81" s="792"/>
      <c r="P81" s="792"/>
      <c r="Q81" s="792"/>
      <c r="R81" s="792"/>
      <c r="S81" s="792"/>
      <c r="T81" s="792"/>
      <c r="U81" s="792"/>
      <c r="V81" s="792"/>
      <c r="W81" s="792"/>
      <c r="X81" s="792"/>
      <c r="Y81" s="792"/>
      <c r="Z81" s="792"/>
      <c r="AA81" s="792"/>
      <c r="AB81" s="792"/>
      <c r="AC81" s="792"/>
      <c r="AD81" s="792"/>
      <c r="AE81" s="792"/>
      <c r="AF81" s="792"/>
      <c r="AG81" s="792"/>
      <c r="AH81" s="792"/>
      <c r="AI81" s="792"/>
      <c r="AJ81" s="793"/>
    </row>
    <row r="82" spans="1:75" ht="12" hidden="1" customHeight="1" x14ac:dyDescent="0.15">
      <c r="A82" s="784"/>
      <c r="B82" s="785"/>
      <c r="C82" s="843"/>
      <c r="D82" s="844"/>
      <c r="E82" s="794"/>
      <c r="F82" s="795"/>
      <c r="G82" s="795"/>
      <c r="H82" s="795"/>
      <c r="I82" s="897"/>
      <c r="J82" s="794"/>
      <c r="K82" s="795"/>
      <c r="L82" s="795"/>
      <c r="M82" s="795"/>
      <c r="N82" s="795"/>
      <c r="O82" s="795"/>
      <c r="P82" s="795"/>
      <c r="Q82" s="795"/>
      <c r="R82" s="795"/>
      <c r="S82" s="795"/>
      <c r="T82" s="795"/>
      <c r="U82" s="795"/>
      <c r="V82" s="795"/>
      <c r="W82" s="795"/>
      <c r="X82" s="795"/>
      <c r="Y82" s="795"/>
      <c r="Z82" s="795"/>
      <c r="AA82" s="795"/>
      <c r="AB82" s="795"/>
      <c r="AC82" s="795"/>
      <c r="AD82" s="795"/>
      <c r="AE82" s="795"/>
      <c r="AF82" s="795"/>
      <c r="AG82" s="795"/>
      <c r="AH82" s="795"/>
      <c r="AI82" s="795"/>
      <c r="AJ82" s="796"/>
    </row>
    <row r="83" spans="1:75" x14ac:dyDescent="0.15">
      <c r="A83" s="784"/>
      <c r="B83" s="785"/>
      <c r="C83" s="907" t="s">
        <v>255</v>
      </c>
      <c r="D83" s="908"/>
      <c r="E83" s="908"/>
      <c r="F83" s="908"/>
      <c r="G83" s="908"/>
      <c r="H83" s="908"/>
      <c r="I83" s="908"/>
      <c r="J83" s="908"/>
      <c r="K83" s="908"/>
      <c r="L83" s="908"/>
      <c r="M83" s="908"/>
      <c r="N83" s="908"/>
      <c r="O83" s="908"/>
      <c r="P83" s="908"/>
      <c r="Q83" s="908"/>
      <c r="R83" s="908"/>
      <c r="S83" s="908"/>
      <c r="T83" s="908"/>
      <c r="U83" s="908"/>
      <c r="V83" s="908"/>
      <c r="W83" s="908"/>
      <c r="X83" s="908"/>
      <c r="Y83" s="908"/>
      <c r="Z83" s="908"/>
      <c r="AA83" s="908"/>
      <c r="AB83" s="908"/>
      <c r="AC83" s="908"/>
      <c r="AD83" s="908"/>
      <c r="AE83" s="908"/>
      <c r="AF83" s="908"/>
      <c r="AG83" s="908"/>
      <c r="AH83" s="908"/>
      <c r="AI83" s="908"/>
      <c r="AJ83" s="909"/>
      <c r="AN83" s="22"/>
    </row>
    <row r="84" spans="1:75" x14ac:dyDescent="0.15">
      <c r="A84" s="784"/>
      <c r="B84" s="785"/>
      <c r="C84" s="1035" t="str">
        <f>VLOOKUP(AG1,'2_個別入力シート（新生活以外）'!$B$7:$GI$25,'2_個別入力シート（新生活以外）'!CE6,0)&amp; ""</f>
        <v/>
      </c>
      <c r="D84" s="1036"/>
      <c r="E84" s="1036"/>
      <c r="F84" s="1036"/>
      <c r="G84" s="1036"/>
      <c r="H84" s="1036"/>
      <c r="I84" s="1036"/>
      <c r="J84" s="1036"/>
      <c r="K84" s="1036"/>
      <c r="L84" s="1036"/>
      <c r="M84" s="1036"/>
      <c r="N84" s="1036"/>
      <c r="O84" s="1036"/>
      <c r="P84" s="1036"/>
      <c r="Q84" s="1036"/>
      <c r="R84" s="1036"/>
      <c r="S84" s="1036"/>
      <c r="T84" s="1036"/>
      <c r="U84" s="1036"/>
      <c r="V84" s="1036"/>
      <c r="W84" s="1036"/>
      <c r="X84" s="1036"/>
      <c r="Y84" s="1036"/>
      <c r="Z84" s="1036"/>
      <c r="AA84" s="1036"/>
      <c r="AB84" s="1036"/>
      <c r="AC84" s="1036"/>
      <c r="AD84" s="1036"/>
      <c r="AE84" s="1036"/>
      <c r="AF84" s="1036"/>
      <c r="AG84" s="1036"/>
      <c r="AH84" s="1036"/>
      <c r="AI84" s="1036"/>
      <c r="AJ84" s="1037"/>
      <c r="AN84" s="22"/>
    </row>
    <row r="85" spans="1:75" x14ac:dyDescent="0.15">
      <c r="A85" s="784"/>
      <c r="B85" s="785"/>
      <c r="C85" s="1035"/>
      <c r="D85" s="1036"/>
      <c r="E85" s="1036"/>
      <c r="F85" s="1036"/>
      <c r="G85" s="1036"/>
      <c r="H85" s="1036"/>
      <c r="I85" s="1036"/>
      <c r="J85" s="1036"/>
      <c r="K85" s="1036"/>
      <c r="L85" s="1036"/>
      <c r="M85" s="1036"/>
      <c r="N85" s="1036"/>
      <c r="O85" s="1036"/>
      <c r="P85" s="1036"/>
      <c r="Q85" s="1036"/>
      <c r="R85" s="1036"/>
      <c r="S85" s="1036"/>
      <c r="T85" s="1036"/>
      <c r="U85" s="1036"/>
      <c r="V85" s="1036"/>
      <c r="W85" s="1036"/>
      <c r="X85" s="1036"/>
      <c r="Y85" s="1036"/>
      <c r="Z85" s="1036"/>
      <c r="AA85" s="1036"/>
      <c r="AB85" s="1036"/>
      <c r="AC85" s="1036"/>
      <c r="AD85" s="1036"/>
      <c r="AE85" s="1036"/>
      <c r="AF85" s="1036"/>
      <c r="AG85" s="1036"/>
      <c r="AH85" s="1036"/>
      <c r="AI85" s="1036"/>
      <c r="AJ85" s="1037"/>
      <c r="AN85" s="22"/>
    </row>
    <row r="86" spans="1:75" x14ac:dyDescent="0.15">
      <c r="A86" s="784"/>
      <c r="B86" s="785"/>
      <c r="C86" s="1035"/>
      <c r="D86" s="1036"/>
      <c r="E86" s="1036"/>
      <c r="F86" s="1036"/>
      <c r="G86" s="1036"/>
      <c r="H86" s="1036"/>
      <c r="I86" s="1036"/>
      <c r="J86" s="1036"/>
      <c r="K86" s="1036"/>
      <c r="L86" s="1036"/>
      <c r="M86" s="1036"/>
      <c r="N86" s="1036"/>
      <c r="O86" s="1036"/>
      <c r="P86" s="1036"/>
      <c r="Q86" s="1036"/>
      <c r="R86" s="1036"/>
      <c r="S86" s="1036"/>
      <c r="T86" s="1036"/>
      <c r="U86" s="1036"/>
      <c r="V86" s="1036"/>
      <c r="W86" s="1036"/>
      <c r="X86" s="1036"/>
      <c r="Y86" s="1036"/>
      <c r="Z86" s="1036"/>
      <c r="AA86" s="1036"/>
      <c r="AB86" s="1036"/>
      <c r="AC86" s="1036"/>
      <c r="AD86" s="1036"/>
      <c r="AE86" s="1036"/>
      <c r="AF86" s="1036"/>
      <c r="AG86" s="1036"/>
      <c r="AH86" s="1036"/>
      <c r="AI86" s="1036"/>
      <c r="AJ86" s="1037"/>
      <c r="AL86" s="4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row>
    <row r="87" spans="1:75" x14ac:dyDescent="0.15">
      <c r="A87" s="784"/>
      <c r="B87" s="785"/>
      <c r="C87" s="1035"/>
      <c r="D87" s="1036"/>
      <c r="E87" s="1036"/>
      <c r="F87" s="1036"/>
      <c r="G87" s="1036"/>
      <c r="H87" s="1036"/>
      <c r="I87" s="1036"/>
      <c r="J87" s="1036"/>
      <c r="K87" s="1036"/>
      <c r="L87" s="1036"/>
      <c r="M87" s="1036"/>
      <c r="N87" s="1036"/>
      <c r="O87" s="1036"/>
      <c r="P87" s="1036"/>
      <c r="Q87" s="1036"/>
      <c r="R87" s="1036"/>
      <c r="S87" s="1036"/>
      <c r="T87" s="1036"/>
      <c r="U87" s="1036"/>
      <c r="V87" s="1036"/>
      <c r="W87" s="1036"/>
      <c r="X87" s="1036"/>
      <c r="Y87" s="1036"/>
      <c r="Z87" s="1036"/>
      <c r="AA87" s="1036"/>
      <c r="AB87" s="1036"/>
      <c r="AC87" s="1036"/>
      <c r="AD87" s="1036"/>
      <c r="AE87" s="1036"/>
      <c r="AF87" s="1036"/>
      <c r="AG87" s="1036"/>
      <c r="AH87" s="1036"/>
      <c r="AI87" s="1036"/>
      <c r="AJ87" s="1037"/>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row>
    <row r="88" spans="1:75" ht="12" customHeight="1" thickBot="1" x14ac:dyDescent="0.2">
      <c r="A88" s="786"/>
      <c r="B88" s="787"/>
      <c r="C88" s="1038"/>
      <c r="D88" s="1039"/>
      <c r="E88" s="1039"/>
      <c r="F88" s="1039"/>
      <c r="G88" s="1039"/>
      <c r="H88" s="1039"/>
      <c r="I88" s="1039"/>
      <c r="J88" s="1039"/>
      <c r="K88" s="1039"/>
      <c r="L88" s="1039"/>
      <c r="M88" s="1039"/>
      <c r="N88" s="1039"/>
      <c r="O88" s="1039"/>
      <c r="P88" s="1039"/>
      <c r="Q88" s="1039"/>
      <c r="R88" s="1039"/>
      <c r="S88" s="1039"/>
      <c r="T88" s="1039"/>
      <c r="U88" s="1039"/>
      <c r="V88" s="1039"/>
      <c r="W88" s="1039"/>
      <c r="X88" s="1039"/>
      <c r="Y88" s="1039"/>
      <c r="Z88" s="1039"/>
      <c r="AA88" s="1039"/>
      <c r="AB88" s="1039"/>
      <c r="AC88" s="1039"/>
      <c r="AD88" s="1039"/>
      <c r="AE88" s="1039"/>
      <c r="AF88" s="1039"/>
      <c r="AG88" s="1039"/>
      <c r="AH88" s="1039"/>
      <c r="AI88" s="1039"/>
      <c r="AJ88" s="104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row>
    <row r="89" spans="1:75" ht="12" customHeight="1" x14ac:dyDescent="0.15">
      <c r="A89" s="912" t="s">
        <v>399</v>
      </c>
      <c r="B89" s="913"/>
      <c r="C89" s="913"/>
      <c r="D89" s="913"/>
      <c r="E89" s="913"/>
      <c r="F89" s="913"/>
      <c r="G89" s="914"/>
      <c r="H89" s="918" t="s">
        <v>26</v>
      </c>
      <c r="I89" s="919"/>
      <c r="J89" s="919"/>
      <c r="K89" s="919"/>
      <c r="L89" s="919"/>
      <c r="M89" s="919"/>
      <c r="N89" s="919"/>
      <c r="O89" s="919"/>
      <c r="P89" s="919"/>
      <c r="Q89" s="919"/>
      <c r="R89" s="919"/>
      <c r="S89" s="919"/>
      <c r="T89" s="919"/>
      <c r="U89" s="919"/>
      <c r="V89" s="919"/>
      <c r="W89" s="919"/>
      <c r="X89" s="920"/>
      <c r="Y89" s="921" t="s">
        <v>27</v>
      </c>
      <c r="Z89" s="920"/>
      <c r="AA89" s="922" t="s">
        <v>393</v>
      </c>
      <c r="AB89" s="922"/>
      <c r="AC89" s="922"/>
      <c r="AD89" s="922"/>
      <c r="AE89" s="922"/>
      <c r="AF89" s="922" t="s">
        <v>394</v>
      </c>
      <c r="AG89" s="922"/>
      <c r="AH89" s="922"/>
      <c r="AI89" s="922"/>
      <c r="AJ89" s="923"/>
      <c r="AN89" s="22"/>
    </row>
    <row r="90" spans="1:75" x14ac:dyDescent="0.15">
      <c r="A90" s="915"/>
      <c r="B90" s="916"/>
      <c r="C90" s="916"/>
      <c r="D90" s="916"/>
      <c r="E90" s="916"/>
      <c r="F90" s="916"/>
      <c r="G90" s="917"/>
      <c r="H90" s="924" t="str">
        <f>VLOOKUP(AG1,'2_個別入力シート（新生活以外）'!$B$7:$GI$25,'2_個別入力シート（新生活以外）'!CF6,0)&amp; ""</f>
        <v>不妊治療の助成</v>
      </c>
      <c r="I90" s="925"/>
      <c r="J90" s="925"/>
      <c r="K90" s="925"/>
      <c r="L90" s="925"/>
      <c r="M90" s="925"/>
      <c r="N90" s="925"/>
      <c r="O90" s="925"/>
      <c r="P90" s="925"/>
      <c r="Q90" s="925"/>
      <c r="R90" s="925"/>
      <c r="S90" s="925"/>
      <c r="T90" s="925"/>
      <c r="U90" s="925"/>
      <c r="V90" s="925"/>
      <c r="W90" s="925"/>
      <c r="X90" s="926"/>
      <c r="Y90" s="884" t="str">
        <f>VLOOKUP(AG1,'2_個別入力シート（新生活以外）'!$B$7:$GI$25,'2_個別入力シート（新生活以外）'!CG6,0)&amp; ""</f>
        <v>件</v>
      </c>
      <c r="Z90" s="885"/>
      <c r="AA90" s="932" t="str">
        <f>VLOOKUP(AG1,'2_個別入力シート（新生活以外）'!$B$7:$GI$25,'2_個別入力シート（新生活以外）'!CH6,0)&amp; ""</f>
        <v>18（Ｒ9年度）</v>
      </c>
      <c r="AB90" s="932"/>
      <c r="AC90" s="932"/>
      <c r="AD90" s="932"/>
      <c r="AE90" s="932"/>
      <c r="AF90" s="932" t="str">
        <f>VLOOKUP(AG1,'2_個別入力シート（新生活以外）'!$B$7:$GI$25,'2_個別入力シート（新生活以外）'!CI6,0)&amp; ""</f>
        <v>---</v>
      </c>
      <c r="AG90" s="932"/>
      <c r="AH90" s="932"/>
      <c r="AI90" s="932"/>
      <c r="AJ90" s="933"/>
      <c r="AN90" s="22"/>
    </row>
    <row r="91" spans="1:75" x14ac:dyDescent="0.15">
      <c r="A91" s="915"/>
      <c r="B91" s="916"/>
      <c r="C91" s="916"/>
      <c r="D91" s="916"/>
      <c r="E91" s="916"/>
      <c r="F91" s="916"/>
      <c r="G91" s="917"/>
      <c r="H91" s="927" t="str">
        <f>VLOOKUP(AG1,'2_個別入力シート（新生活以外）'!$B$7:$GI$25,'2_個別入力シート（新生活以外）'!CJ6,0)&amp; ""</f>
        <v>子宝祝い金</v>
      </c>
      <c r="I91" s="928"/>
      <c r="J91" s="928"/>
      <c r="K91" s="928"/>
      <c r="L91" s="928"/>
      <c r="M91" s="928"/>
      <c r="N91" s="928"/>
      <c r="O91" s="928"/>
      <c r="P91" s="928"/>
      <c r="Q91" s="928"/>
      <c r="R91" s="928"/>
      <c r="S91" s="928"/>
      <c r="T91" s="928"/>
      <c r="U91" s="928"/>
      <c r="V91" s="928"/>
      <c r="W91" s="928"/>
      <c r="X91" s="929"/>
      <c r="Y91" s="884" t="str">
        <f>VLOOKUP(AG1,'2_個別入力シート（新生活以外）'!$B$7:$GI$25,'2_個別入力シート（新生活以外）'!CK6,0)&amp; ""</f>
        <v>件</v>
      </c>
      <c r="Z91" s="885"/>
      <c r="AA91" s="910" t="str">
        <f>VLOOKUP(AG1,'2_個別入力シート（新生活以外）'!$B$7:$GI$25,'2_個別入力シート（新生活以外）'!CL6,0)&amp; ""</f>
        <v>320
（Ｒ6～Ｒ9年度の累計）</v>
      </c>
      <c r="AB91" s="910"/>
      <c r="AC91" s="910"/>
      <c r="AD91" s="910"/>
      <c r="AE91" s="910"/>
      <c r="AF91" s="910" t="str">
        <f>VLOOKUP(AG1,'2_個別入力シート（新生活以外）'!$B$7:$GI$25,'2_個別入力シート（新生活以外）'!CM6,0)&amp; ""</f>
        <v>---</v>
      </c>
      <c r="AG91" s="910"/>
      <c r="AH91" s="910"/>
      <c r="AI91" s="910"/>
      <c r="AJ91" s="911"/>
      <c r="AN91" s="22"/>
    </row>
    <row r="92" spans="1:75" x14ac:dyDescent="0.15">
      <c r="A92" s="915"/>
      <c r="B92" s="916"/>
      <c r="C92" s="916"/>
      <c r="D92" s="916"/>
      <c r="E92" s="916"/>
      <c r="F92" s="916"/>
      <c r="G92" s="917"/>
      <c r="H92" s="927" t="str">
        <f>VLOOKUP(AG1,'2_個別入力シート（新生活以外）'!$B$7:$GI$25,'2_個別入力シート（新生活以外）'!CN6,0)&amp; ""</f>
        <v>子ども医療費の助成</v>
      </c>
      <c r="I92" s="928"/>
      <c r="J92" s="928"/>
      <c r="K92" s="928"/>
      <c r="L92" s="928"/>
      <c r="M92" s="928"/>
      <c r="N92" s="928"/>
      <c r="O92" s="928"/>
      <c r="P92" s="928"/>
      <c r="Q92" s="928"/>
      <c r="R92" s="928"/>
      <c r="S92" s="928"/>
      <c r="T92" s="928"/>
      <c r="U92" s="928"/>
      <c r="V92" s="928"/>
      <c r="W92" s="928"/>
      <c r="X92" s="929"/>
      <c r="Y92" s="884" t="str">
        <f>VLOOKUP(AG1,'2_個別入力シート（新生活以外）'!$B$7:$GI$25,'2_個別入力シート（新生活以外）'!CO6,0)&amp; ""</f>
        <v>件</v>
      </c>
      <c r="Z92" s="885"/>
      <c r="AA92" s="910" t="str">
        <f>VLOOKUP(AG1,'2_個別入力シート（新生活以外）'!$B$7:$GI$25,'2_個別入力シート（新生活以外）'!CP6,0)&amp; ""</f>
        <v>28,000（年間）</v>
      </c>
      <c r="AB92" s="910"/>
      <c r="AC92" s="910"/>
      <c r="AD92" s="910"/>
      <c r="AE92" s="910"/>
      <c r="AF92" s="910" t="str">
        <f>VLOOKUP(AG1,'2_個別入力シート（新生活以外）'!$B$7:$GI$25,'2_個別入力シート（新生活以外）'!CQ6,0)&amp; ""</f>
        <v>---</v>
      </c>
      <c r="AG92" s="910"/>
      <c r="AH92" s="910"/>
      <c r="AI92" s="910"/>
      <c r="AJ92" s="911"/>
      <c r="AN92" s="22"/>
    </row>
    <row r="93" spans="1:75" x14ac:dyDescent="0.15">
      <c r="A93" s="915"/>
      <c r="B93" s="916"/>
      <c r="C93" s="916"/>
      <c r="D93" s="916"/>
      <c r="E93" s="916"/>
      <c r="F93" s="916"/>
      <c r="G93" s="917"/>
      <c r="H93" s="927" t="str">
        <f>VLOOKUP(AG1,'2_個別入力シート（新生活以外）'!$B$7:$GI$25,'2_個別入力シート（新生活以外）'!CR6,0)&amp; ""</f>
        <v>学童保育の充実</v>
      </c>
      <c r="I93" s="928"/>
      <c r="J93" s="928"/>
      <c r="K93" s="928"/>
      <c r="L93" s="928"/>
      <c r="M93" s="928"/>
      <c r="N93" s="928"/>
      <c r="O93" s="928"/>
      <c r="P93" s="928"/>
      <c r="Q93" s="928"/>
      <c r="R93" s="928"/>
      <c r="S93" s="928"/>
      <c r="T93" s="928"/>
      <c r="U93" s="928"/>
      <c r="V93" s="928"/>
      <c r="W93" s="928"/>
      <c r="X93" s="929"/>
      <c r="Y93" s="884" t="str">
        <f>VLOOKUP(AG1,'2_個別入力シート（新生活以外）'!$B$7:$GI$25,'2_個別入力シート（新生活以外）'!CS6,0)&amp; ""</f>
        <v>件</v>
      </c>
      <c r="Z93" s="885"/>
      <c r="AA93" s="910" t="str">
        <f>VLOOKUP(AG1,'2_個別入力シート（新生活以外）'!$B$7:$GI$25,'2_個別入力シート（新生活以外）'!CT6,0)&amp; ""</f>
        <v>4（Ｒ6年度）</v>
      </c>
      <c r="AB93" s="910"/>
      <c r="AC93" s="910"/>
      <c r="AD93" s="910"/>
      <c r="AE93" s="910"/>
      <c r="AF93" s="910" t="str">
        <f>VLOOKUP(AG1,'2_個別入力シート（新生活以外）'!$B$7:$GI$25,'2_個別入力シート（新生活以外）'!CU6,0)&amp; ""</f>
        <v>4（Ｒ6年度）</v>
      </c>
      <c r="AG93" s="910"/>
      <c r="AH93" s="910"/>
      <c r="AI93" s="910"/>
      <c r="AJ93" s="911"/>
      <c r="AN93" s="22"/>
    </row>
    <row r="94" spans="1:75" x14ac:dyDescent="0.15">
      <c r="A94" s="915"/>
      <c r="B94" s="916"/>
      <c r="C94" s="916"/>
      <c r="D94" s="916"/>
      <c r="E94" s="916"/>
      <c r="F94" s="916"/>
      <c r="G94" s="917"/>
      <c r="H94" s="927" t="str">
        <f>VLOOKUP(AG1,'2_個別入力シート（新生活以外）'!$B$7:$GI$25,'2_個別入力シート（新生活以外）'!CV6,0)&amp; ""</f>
        <v>妊婦健康診断の無料実施（低出生体重児の出生率の減少）</v>
      </c>
      <c r="I94" s="928"/>
      <c r="J94" s="928"/>
      <c r="K94" s="928"/>
      <c r="L94" s="928"/>
      <c r="M94" s="928"/>
      <c r="N94" s="928"/>
      <c r="O94" s="928"/>
      <c r="P94" s="928"/>
      <c r="Q94" s="928"/>
      <c r="R94" s="928"/>
      <c r="S94" s="928"/>
      <c r="T94" s="928"/>
      <c r="U94" s="928"/>
      <c r="V94" s="928"/>
      <c r="W94" s="928"/>
      <c r="X94" s="929"/>
      <c r="Y94" s="930" t="str">
        <f>VLOOKUP(AG1,'2_個別入力シート（新生活以外）'!$B$7:$GI$25,'2_個別入力シート（新生活以外）'!CW6,0)&amp; ""</f>
        <v>％</v>
      </c>
      <c r="Z94" s="931"/>
      <c r="AA94" s="910" t="str">
        <f>VLOOKUP(AG1,'2_個別入力シート（新生活以外）'!$B$7:$GI$25,'2_個別入力シート（新生活以外）'!CX6,0)&amp; ""</f>
        <v>5（Ｒ9年度）</v>
      </c>
      <c r="AB94" s="910"/>
      <c r="AC94" s="910"/>
      <c r="AD94" s="910"/>
      <c r="AE94" s="910"/>
      <c r="AF94" s="910" t="str">
        <f>VLOOKUP(AG1,'2_個別入力シート（新生活以外）'!$B$7:$GI$25,'2_個別入力シート（新生活以外）'!CY6,0)&amp; ""</f>
        <v>---</v>
      </c>
      <c r="AG94" s="910"/>
      <c r="AH94" s="910"/>
      <c r="AI94" s="910"/>
      <c r="AJ94" s="911"/>
      <c r="AN94" s="22"/>
    </row>
    <row r="95" spans="1:75" ht="12" customHeight="1" x14ac:dyDescent="0.15">
      <c r="A95" s="939" t="s">
        <v>391</v>
      </c>
      <c r="B95" s="908"/>
      <c r="C95" s="908"/>
      <c r="D95" s="908"/>
      <c r="E95" s="908"/>
      <c r="F95" s="908"/>
      <c r="G95" s="940"/>
      <c r="H95" s="944" t="s">
        <v>24</v>
      </c>
      <c r="I95" s="945"/>
      <c r="J95" s="945"/>
      <c r="K95" s="945"/>
      <c r="L95" s="945"/>
      <c r="M95" s="945"/>
      <c r="N95" s="945"/>
      <c r="O95" s="945"/>
      <c r="P95" s="945"/>
      <c r="Q95" s="945"/>
      <c r="R95" s="945"/>
      <c r="S95" s="945"/>
      <c r="T95" s="945"/>
      <c r="U95" s="945"/>
      <c r="V95" s="945"/>
      <c r="W95" s="945"/>
      <c r="X95" s="946"/>
      <c r="Y95" s="947" t="s">
        <v>27</v>
      </c>
      <c r="Z95" s="946"/>
      <c r="AA95" s="947" t="s">
        <v>395</v>
      </c>
      <c r="AB95" s="945"/>
      <c r="AC95" s="945"/>
      <c r="AD95" s="945"/>
      <c r="AE95" s="945"/>
      <c r="AF95" s="945"/>
      <c r="AG95" s="945"/>
      <c r="AH95" s="945"/>
      <c r="AI95" s="945"/>
      <c r="AJ95" s="948"/>
      <c r="AN95" s="22"/>
    </row>
    <row r="96" spans="1:75" ht="12" customHeight="1" x14ac:dyDescent="0.15">
      <c r="A96" s="915"/>
      <c r="B96" s="916"/>
      <c r="C96" s="916"/>
      <c r="D96" s="916"/>
      <c r="E96" s="916"/>
      <c r="F96" s="916"/>
      <c r="G96" s="917"/>
      <c r="H96" s="949" t="s">
        <v>28</v>
      </c>
      <c r="I96" s="950"/>
      <c r="J96" s="950"/>
      <c r="K96" s="950"/>
      <c r="L96" s="950"/>
      <c r="M96" s="950"/>
      <c r="N96" s="950"/>
      <c r="O96" s="950"/>
      <c r="P96" s="950"/>
      <c r="Q96" s="950"/>
      <c r="R96" s="950"/>
      <c r="S96" s="950"/>
      <c r="T96" s="950"/>
      <c r="U96" s="950"/>
      <c r="V96" s="950"/>
      <c r="W96" s="950"/>
      <c r="X96" s="951"/>
      <c r="Y96" s="952"/>
      <c r="Z96" s="953"/>
      <c r="AA96" s="954" t="str">
        <f>VLOOKUP(AG1,'2_個別入力シート（新生活以外）'!$B$7:$GI$25,'2_個別入力シート（新生活以外）'!DB6,0)&amp; ""</f>
        <v>1.95
（Ｈ31～Ｒ4）</v>
      </c>
      <c r="AB96" s="955"/>
      <c r="AC96" s="955"/>
      <c r="AD96" s="955"/>
      <c r="AE96" s="955"/>
      <c r="AF96" s="955"/>
      <c r="AG96" s="955"/>
      <c r="AH96" s="955"/>
      <c r="AI96" s="955"/>
      <c r="AJ96" s="956"/>
      <c r="AN96" s="22"/>
    </row>
    <row r="97" spans="1:47" ht="12" customHeight="1" x14ac:dyDescent="0.15">
      <c r="A97" s="915"/>
      <c r="B97" s="916"/>
      <c r="C97" s="916"/>
      <c r="D97" s="916"/>
      <c r="E97" s="916"/>
      <c r="F97" s="916"/>
      <c r="G97" s="917"/>
      <c r="H97" s="957" t="s">
        <v>29</v>
      </c>
      <c r="I97" s="958"/>
      <c r="J97" s="958"/>
      <c r="K97" s="958"/>
      <c r="L97" s="958"/>
      <c r="M97" s="958"/>
      <c r="N97" s="958"/>
      <c r="O97" s="958"/>
      <c r="P97" s="958"/>
      <c r="Q97" s="958"/>
      <c r="R97" s="958"/>
      <c r="S97" s="958"/>
      <c r="T97" s="958"/>
      <c r="U97" s="958"/>
      <c r="V97" s="958"/>
      <c r="W97" s="958"/>
      <c r="X97" s="959"/>
      <c r="Y97" s="952" t="s">
        <v>30</v>
      </c>
      <c r="Z97" s="953"/>
      <c r="AA97" s="960" t="str">
        <f>VLOOKUP(AG1,'2_個別入力シート（新生活以外）'!$B$7:$GI$25,'2_個別入力シート（新生活以外）'!DE6,0)&amp; ""</f>
        <v>32(R5年度）</v>
      </c>
      <c r="AB97" s="961"/>
      <c r="AC97" s="961"/>
      <c r="AD97" s="961"/>
      <c r="AE97" s="961"/>
      <c r="AF97" s="961"/>
      <c r="AG97" s="961"/>
      <c r="AH97" s="961"/>
      <c r="AI97" s="961"/>
      <c r="AJ97" s="962"/>
      <c r="AN97" s="22"/>
    </row>
    <row r="98" spans="1:47" ht="12" customHeight="1" x14ac:dyDescent="0.15">
      <c r="A98" s="941"/>
      <c r="B98" s="942"/>
      <c r="C98" s="942"/>
      <c r="D98" s="942"/>
      <c r="E98" s="942"/>
      <c r="F98" s="942"/>
      <c r="G98" s="943"/>
      <c r="H98" s="963" t="s">
        <v>31</v>
      </c>
      <c r="I98" s="964"/>
      <c r="J98" s="964"/>
      <c r="K98" s="964"/>
      <c r="L98" s="964"/>
      <c r="M98" s="964"/>
      <c r="N98" s="964"/>
      <c r="O98" s="964"/>
      <c r="P98" s="964"/>
      <c r="Q98" s="964"/>
      <c r="R98" s="964"/>
      <c r="S98" s="964"/>
      <c r="T98" s="964"/>
      <c r="U98" s="964"/>
      <c r="V98" s="964"/>
      <c r="W98" s="964"/>
      <c r="X98" s="965"/>
      <c r="Y98" s="966"/>
      <c r="Z98" s="967"/>
      <c r="AA98" s="968" t="str">
        <f>VLOOKUP(AG1,'2_個別入力シート（新生活以外）'!$B$7:$GI$25,'2_個別入力シート（新生活以外）'!DH6,0)&amp; ""</f>
        <v>3.16(R5年度）</v>
      </c>
      <c r="AB98" s="969"/>
      <c r="AC98" s="969"/>
      <c r="AD98" s="969"/>
      <c r="AE98" s="969"/>
      <c r="AF98" s="969"/>
      <c r="AG98" s="969"/>
      <c r="AH98" s="969"/>
      <c r="AI98" s="969"/>
      <c r="AJ98" s="970"/>
      <c r="AN98" s="22"/>
    </row>
    <row r="99" spans="1:47" ht="12" customHeight="1" x14ac:dyDescent="0.15">
      <c r="A99" s="1008" t="s">
        <v>400</v>
      </c>
      <c r="B99" s="1009"/>
      <c r="C99" s="1009"/>
      <c r="D99" s="1009"/>
      <c r="E99" s="1009"/>
      <c r="F99" s="1009"/>
      <c r="G99" s="1010"/>
      <c r="H99" s="944" t="s">
        <v>26</v>
      </c>
      <c r="I99" s="945"/>
      <c r="J99" s="945"/>
      <c r="K99" s="945"/>
      <c r="L99" s="945"/>
      <c r="M99" s="945"/>
      <c r="N99" s="945"/>
      <c r="O99" s="945"/>
      <c r="P99" s="945"/>
      <c r="Q99" s="945"/>
      <c r="R99" s="945"/>
      <c r="S99" s="945"/>
      <c r="T99" s="945"/>
      <c r="U99" s="945"/>
      <c r="V99" s="945"/>
      <c r="W99" s="945"/>
      <c r="X99" s="946"/>
      <c r="Y99" s="947" t="s">
        <v>27</v>
      </c>
      <c r="Z99" s="946"/>
      <c r="AA99" s="947" t="s">
        <v>396</v>
      </c>
      <c r="AB99" s="945"/>
      <c r="AC99" s="945"/>
      <c r="AD99" s="945"/>
      <c r="AE99" s="946"/>
      <c r="AF99" s="947" t="s">
        <v>397</v>
      </c>
      <c r="AG99" s="945"/>
      <c r="AH99" s="945"/>
      <c r="AI99" s="945"/>
      <c r="AJ99" s="948"/>
      <c r="AN99" s="22"/>
    </row>
    <row r="100" spans="1:47" ht="17.25" customHeight="1" x14ac:dyDescent="0.15">
      <c r="A100" s="1011"/>
      <c r="B100" s="1012"/>
      <c r="C100" s="1012"/>
      <c r="D100" s="1012"/>
      <c r="E100" s="1012"/>
      <c r="F100" s="1012"/>
      <c r="G100" s="1013"/>
      <c r="H100" s="975" t="s">
        <v>23</v>
      </c>
      <c r="I100" s="976"/>
      <c r="J100" s="977" t="s">
        <v>24</v>
      </c>
      <c r="K100" s="978"/>
      <c r="L100" s="978"/>
      <c r="M100" s="978"/>
      <c r="N100" s="978"/>
      <c r="O100" s="978"/>
      <c r="P100" s="978"/>
      <c r="Q100" s="978"/>
      <c r="R100" s="978"/>
      <c r="S100" s="978"/>
      <c r="T100" s="978"/>
      <c r="U100" s="978"/>
      <c r="V100" s="978"/>
      <c r="W100" s="978"/>
      <c r="X100" s="979"/>
      <c r="Y100" s="982"/>
      <c r="Z100" s="983"/>
      <c r="AA100" s="984"/>
      <c r="AB100" s="984"/>
      <c r="AC100" s="984"/>
      <c r="AD100" s="984"/>
      <c r="AE100" s="984"/>
      <c r="AF100" s="984"/>
      <c r="AG100" s="984"/>
      <c r="AH100" s="984"/>
      <c r="AI100" s="984"/>
      <c r="AJ100" s="985"/>
      <c r="AN100" s="22"/>
    </row>
    <row r="101" spans="1:47" x14ac:dyDescent="0.15">
      <c r="A101" s="1011"/>
      <c r="B101" s="1012"/>
      <c r="C101" s="1012"/>
      <c r="D101" s="1012"/>
      <c r="E101" s="1012"/>
      <c r="F101" s="1012"/>
      <c r="G101" s="1013"/>
      <c r="H101" s="986"/>
      <c r="I101" s="987"/>
      <c r="J101" s="988" t="s">
        <v>32</v>
      </c>
      <c r="K101" s="988"/>
      <c r="L101" s="988"/>
      <c r="M101" s="988"/>
      <c r="N101" s="988"/>
      <c r="O101" s="988"/>
      <c r="P101" s="988"/>
      <c r="Q101" s="988"/>
      <c r="R101" s="988"/>
      <c r="S101" s="988"/>
      <c r="T101" s="988"/>
      <c r="U101" s="988"/>
      <c r="V101" s="988"/>
      <c r="W101" s="988"/>
      <c r="X101" s="989"/>
      <c r="Y101" s="990"/>
      <c r="Z101" s="991"/>
      <c r="AA101" s="973"/>
      <c r="AB101" s="973"/>
      <c r="AC101" s="973"/>
      <c r="AD101" s="973"/>
      <c r="AE101" s="973"/>
      <c r="AF101" s="973"/>
      <c r="AG101" s="973"/>
      <c r="AH101" s="973"/>
      <c r="AI101" s="973"/>
      <c r="AJ101" s="974"/>
      <c r="AN101" s="22"/>
    </row>
    <row r="102" spans="1:47" x14ac:dyDescent="0.15">
      <c r="A102" s="1011"/>
      <c r="B102" s="1012"/>
      <c r="C102" s="1012"/>
      <c r="D102" s="1012"/>
      <c r="E102" s="1012"/>
      <c r="F102" s="1012"/>
      <c r="G102" s="1013"/>
      <c r="H102" s="971" t="s">
        <v>117</v>
      </c>
      <c r="I102" s="972"/>
      <c r="J102" s="992" t="str">
        <f>VLOOKUP(AG1,'2_個別入力シート（新生活以外）'!$B$7:$GI$25,'2_個別入力シート（新生活以外）'!DI6,0)&amp; ""</f>
        <v/>
      </c>
      <c r="K102" s="993"/>
      <c r="L102" s="993"/>
      <c r="M102" s="993"/>
      <c r="N102" s="993"/>
      <c r="O102" s="993"/>
      <c r="P102" s="993"/>
      <c r="Q102" s="993"/>
      <c r="R102" s="993"/>
      <c r="S102" s="993"/>
      <c r="T102" s="993"/>
      <c r="U102" s="993"/>
      <c r="V102" s="993"/>
      <c r="W102" s="993"/>
      <c r="X102" s="994"/>
      <c r="Y102" s="884" t="str">
        <f>VLOOKUP(AG1,'2_個別入力シート（新生活以外）'!$B$7:$GI$25,'2_個別入力シート（新生活以外）'!DJ6,0)&amp; ""</f>
        <v/>
      </c>
      <c r="Z102" s="885"/>
      <c r="AA102" s="980" t="str">
        <f>VLOOKUP(AG1,'2_個別入力シート（新生活以外）'!$B$7:$GI$25,'2_個別入力シート（新生活以外）'!DK6,0)&amp; ""</f>
        <v/>
      </c>
      <c r="AB102" s="980"/>
      <c r="AC102" s="980"/>
      <c r="AD102" s="980"/>
      <c r="AE102" s="980"/>
      <c r="AF102" s="980" t="str">
        <f>VLOOKUP(AG1,'2_個別入力シート（新生活以外）'!$B$7:$GI$25,'2_個別入力シート（新生活以外）'!DL6,0)&amp; ""</f>
        <v/>
      </c>
      <c r="AG102" s="980"/>
      <c r="AH102" s="980"/>
      <c r="AI102" s="980"/>
      <c r="AJ102" s="981"/>
      <c r="AN102" s="22"/>
    </row>
    <row r="103" spans="1:47" x14ac:dyDescent="0.15">
      <c r="A103" s="1011"/>
      <c r="B103" s="1012"/>
      <c r="C103" s="1012"/>
      <c r="D103" s="1012"/>
      <c r="E103" s="1012"/>
      <c r="F103" s="1012"/>
      <c r="G103" s="1013"/>
      <c r="H103" s="971" t="s">
        <v>118</v>
      </c>
      <c r="I103" s="972"/>
      <c r="J103" s="936" t="str">
        <f>VLOOKUP(AG1,'2_個別入力シート（新生活以外）'!$B$7:$GI$25,'2_個別入力シート（新生活以外）'!DM6,0)&amp; ""</f>
        <v/>
      </c>
      <c r="K103" s="937"/>
      <c r="L103" s="937"/>
      <c r="M103" s="937"/>
      <c r="N103" s="937"/>
      <c r="O103" s="937"/>
      <c r="P103" s="937"/>
      <c r="Q103" s="937"/>
      <c r="R103" s="937"/>
      <c r="S103" s="937"/>
      <c r="T103" s="937"/>
      <c r="U103" s="937"/>
      <c r="V103" s="937"/>
      <c r="W103" s="937"/>
      <c r="X103" s="938"/>
      <c r="Y103" s="884" t="str">
        <f>VLOOKUP(AG1,'2_個別入力シート（新生活以外）'!$B$7:$GI$25,'2_個別入力シート（新生活以外）'!DN6,0)&amp; ""</f>
        <v/>
      </c>
      <c r="Z103" s="885"/>
      <c r="AA103" s="934" t="str">
        <f>VLOOKUP(AG1,'2_個別入力シート（新生活以外）'!$B$7:$GI$25,'2_個別入力シート（新生活以外）'!DO6,0)&amp; ""</f>
        <v/>
      </c>
      <c r="AB103" s="934"/>
      <c r="AC103" s="934"/>
      <c r="AD103" s="934"/>
      <c r="AE103" s="934"/>
      <c r="AF103" s="934" t="str">
        <f>VLOOKUP(AG1,'2_個別入力シート（新生活以外）'!$B$7:$GI$25,'2_個別入力シート（新生活以外）'!DP6,0)&amp; ""</f>
        <v/>
      </c>
      <c r="AG103" s="934"/>
      <c r="AH103" s="934"/>
      <c r="AI103" s="934"/>
      <c r="AJ103" s="935"/>
      <c r="AN103" s="22"/>
    </row>
    <row r="104" spans="1:47" x14ac:dyDescent="0.15">
      <c r="A104" s="1011"/>
      <c r="B104" s="1012"/>
      <c r="C104" s="1012"/>
      <c r="D104" s="1012"/>
      <c r="E104" s="1012"/>
      <c r="F104" s="1012"/>
      <c r="G104" s="1013"/>
      <c r="H104" s="971" t="s">
        <v>119</v>
      </c>
      <c r="I104" s="972"/>
      <c r="J104" s="936" t="str">
        <f>VLOOKUP(AG1,'2_個別入力シート（新生活以外）'!$B$7:$GI$25,'2_個別入力シート（新生活以外）'!DQ6,0)&amp; ""</f>
        <v/>
      </c>
      <c r="K104" s="937"/>
      <c r="L104" s="937"/>
      <c r="M104" s="937"/>
      <c r="N104" s="937"/>
      <c r="O104" s="937"/>
      <c r="P104" s="937"/>
      <c r="Q104" s="937"/>
      <c r="R104" s="937"/>
      <c r="S104" s="937"/>
      <c r="T104" s="937"/>
      <c r="U104" s="937"/>
      <c r="V104" s="937"/>
      <c r="W104" s="937"/>
      <c r="X104" s="938"/>
      <c r="Y104" s="884" t="str">
        <f>VLOOKUP(AG1,'2_個別入力シート（新生活以外）'!$B$7:$GI$25,'2_個別入力シート（新生活以外）'!DR6,0)&amp; ""</f>
        <v/>
      </c>
      <c r="Z104" s="885"/>
      <c r="AA104" s="934" t="str">
        <f>VLOOKUP(AG1,'2_個別入力シート（新生活以外）'!$B$7:$GI$25,'2_個別入力シート（新生活以外）'!DS6,0)&amp; ""</f>
        <v/>
      </c>
      <c r="AB104" s="934"/>
      <c r="AC104" s="934"/>
      <c r="AD104" s="934"/>
      <c r="AE104" s="934"/>
      <c r="AF104" s="934" t="str">
        <f>VLOOKUP(AG1,'2_個別入力シート（新生活以外）'!$B$7:$GI$25,'2_個別入力シート（新生活以外）'!DT6,0)&amp; ""</f>
        <v/>
      </c>
      <c r="AG104" s="934"/>
      <c r="AH104" s="934"/>
      <c r="AI104" s="934"/>
      <c r="AJ104" s="935"/>
      <c r="AN104" s="22"/>
    </row>
    <row r="105" spans="1:47" x14ac:dyDescent="0.15">
      <c r="A105" s="1011"/>
      <c r="B105" s="1012"/>
      <c r="C105" s="1012"/>
      <c r="D105" s="1012"/>
      <c r="E105" s="1012"/>
      <c r="F105" s="1012"/>
      <c r="G105" s="1013"/>
      <c r="H105" s="971" t="s">
        <v>120</v>
      </c>
      <c r="I105" s="972"/>
      <c r="J105" s="936" t="str">
        <f>VLOOKUP(AG1,'2_個別入力シート（新生活以外）'!$B$7:$GI$25,'2_個別入力シート（新生活以外）'!DU6,0)&amp; ""</f>
        <v/>
      </c>
      <c r="K105" s="937"/>
      <c r="L105" s="937"/>
      <c r="M105" s="937"/>
      <c r="N105" s="937"/>
      <c r="O105" s="937"/>
      <c r="P105" s="937"/>
      <c r="Q105" s="937"/>
      <c r="R105" s="937"/>
      <c r="S105" s="937"/>
      <c r="T105" s="937"/>
      <c r="U105" s="937"/>
      <c r="V105" s="937"/>
      <c r="W105" s="937"/>
      <c r="X105" s="938"/>
      <c r="Y105" s="884" t="str">
        <f>VLOOKUP(AG1,'2_個別入力シート（新生活以外）'!$B$7:$GI$25,'2_個別入力シート（新生活以外）'!DV6,0)&amp; ""</f>
        <v/>
      </c>
      <c r="Z105" s="885"/>
      <c r="AA105" s="934" t="str">
        <f>VLOOKUP(AG1,'2_個別入力シート（新生活以外）'!$B$7:$GI$25,'2_個別入力シート（新生活以外）'!DW6,0)&amp; ""</f>
        <v/>
      </c>
      <c r="AB105" s="934"/>
      <c r="AC105" s="934"/>
      <c r="AD105" s="934"/>
      <c r="AE105" s="934"/>
      <c r="AF105" s="934" t="str">
        <f>VLOOKUP(AG1,'2_個別入力シート（新生活以外）'!$B$7:$GI$25,'2_個別入力シート（新生活以外）'!DX6,0)&amp; ""</f>
        <v/>
      </c>
      <c r="AG105" s="934"/>
      <c r="AH105" s="934"/>
      <c r="AI105" s="934"/>
      <c r="AJ105" s="935"/>
      <c r="AN105" s="22"/>
    </row>
    <row r="106" spans="1:47" x14ac:dyDescent="0.15">
      <c r="A106" s="1011"/>
      <c r="B106" s="1012"/>
      <c r="C106" s="1012"/>
      <c r="D106" s="1012"/>
      <c r="E106" s="1012"/>
      <c r="F106" s="1012"/>
      <c r="G106" s="1013"/>
      <c r="H106" s="995" t="s">
        <v>121</v>
      </c>
      <c r="I106" s="996"/>
      <c r="J106" s="999" t="str">
        <f>VLOOKUP(AG1,'2_個別入力シート（新生活以外）'!$B$7:$GI$25,'2_個別入力シート（新生活以外）'!DY6,0)&amp; ""</f>
        <v/>
      </c>
      <c r="K106" s="1000"/>
      <c r="L106" s="1000"/>
      <c r="M106" s="1000"/>
      <c r="N106" s="1000"/>
      <c r="O106" s="1000"/>
      <c r="P106" s="1000"/>
      <c r="Q106" s="1000"/>
      <c r="R106" s="1000"/>
      <c r="S106" s="1000"/>
      <c r="T106" s="1000"/>
      <c r="U106" s="1000"/>
      <c r="V106" s="1000"/>
      <c r="W106" s="1000"/>
      <c r="X106" s="1001"/>
      <c r="Y106" s="1002" t="str">
        <f>VLOOKUP(AG1,'2_個別入力シート（新生活以外）'!$B$7:$GI$25,'2_個別入力シート（新生活以外）'!DZ6,0)&amp; ""</f>
        <v/>
      </c>
      <c r="Z106" s="1003"/>
      <c r="AA106" s="997" t="str">
        <f>VLOOKUP(AG1,'2_個別入力シート（新生活以外）'!$B$7:$GI$25,'2_個別入力シート（新生活以外）'!EA6,0)&amp; ""</f>
        <v/>
      </c>
      <c r="AB106" s="997"/>
      <c r="AC106" s="997"/>
      <c r="AD106" s="997"/>
      <c r="AE106" s="997"/>
      <c r="AF106" s="997" t="str">
        <f>VLOOKUP(AG1,'2_個別入力シート（新生活以外）'!$B$7:$GI$25,'2_個別入力シート（新生活以外）'!EB6,0)&amp; ""</f>
        <v/>
      </c>
      <c r="AG106" s="997"/>
      <c r="AH106" s="997"/>
      <c r="AI106" s="997"/>
      <c r="AJ106" s="998"/>
      <c r="AN106" s="22"/>
    </row>
    <row r="107" spans="1:47" x14ac:dyDescent="0.15">
      <c r="A107" s="1011"/>
      <c r="B107" s="1012"/>
      <c r="C107" s="1012"/>
      <c r="D107" s="1012"/>
      <c r="E107" s="1012"/>
      <c r="F107" s="1012"/>
      <c r="G107" s="1013"/>
      <c r="H107" s="1004"/>
      <c r="I107" s="1005"/>
      <c r="J107" s="988" t="s">
        <v>401</v>
      </c>
      <c r="K107" s="988"/>
      <c r="L107" s="988"/>
      <c r="M107" s="988"/>
      <c r="N107" s="988"/>
      <c r="O107" s="988"/>
      <c r="P107" s="988"/>
      <c r="Q107" s="988"/>
      <c r="R107" s="988"/>
      <c r="S107" s="988"/>
      <c r="T107" s="988"/>
      <c r="U107" s="988"/>
      <c r="V107" s="988"/>
      <c r="W107" s="988"/>
      <c r="X107" s="989"/>
      <c r="Y107" s="990"/>
      <c r="Z107" s="991"/>
      <c r="AA107" s="1006"/>
      <c r="AB107" s="1006"/>
      <c r="AC107" s="1006"/>
      <c r="AD107" s="1006"/>
      <c r="AE107" s="1006"/>
      <c r="AF107" s="1006"/>
      <c r="AG107" s="1006"/>
      <c r="AH107" s="1006"/>
      <c r="AI107" s="1006"/>
      <c r="AJ107" s="1007"/>
      <c r="AN107" s="22"/>
    </row>
    <row r="108" spans="1:47" x14ac:dyDescent="0.15">
      <c r="A108" s="1011"/>
      <c r="B108" s="1012"/>
      <c r="C108" s="1012"/>
      <c r="D108" s="1012"/>
      <c r="E108" s="1012"/>
      <c r="F108" s="1012"/>
      <c r="G108" s="1013"/>
      <c r="H108" s="971" t="s">
        <v>117</v>
      </c>
      <c r="I108" s="972"/>
      <c r="J108" s="1020" t="s">
        <v>402</v>
      </c>
      <c r="K108" s="1021"/>
      <c r="L108" s="1021"/>
      <c r="M108" s="1021"/>
      <c r="N108" s="1021"/>
      <c r="O108" s="1021"/>
      <c r="P108" s="1021"/>
      <c r="Q108" s="1021"/>
      <c r="R108" s="1021"/>
      <c r="S108" s="1021"/>
      <c r="T108" s="1021"/>
      <c r="U108" s="1021"/>
      <c r="V108" s="1021"/>
      <c r="W108" s="1021"/>
      <c r="X108" s="1022"/>
      <c r="Y108" s="952" t="s">
        <v>38</v>
      </c>
      <c r="Z108" s="953"/>
      <c r="AA108" s="980" t="str">
        <f>VLOOKUP(AG1,'2_個別入力シート（新生活以外）'!$B$7:$GI$25,'2_個別入力シート（新生活以外）'!EE6,0)&amp; ""</f>
        <v/>
      </c>
      <c r="AB108" s="980"/>
      <c r="AC108" s="980"/>
      <c r="AD108" s="980"/>
      <c r="AE108" s="980"/>
      <c r="AF108" s="980" t="str">
        <f>VLOOKUP(AG1,'2_個別入力シート（新生活以外）'!$B$7:$GI$25,'2_個別入力シート（新生活以外）'!EF6,0)&amp; ""</f>
        <v/>
      </c>
      <c r="AG108" s="980"/>
      <c r="AH108" s="980"/>
      <c r="AI108" s="980"/>
      <c r="AJ108" s="981"/>
      <c r="AN108" s="22"/>
    </row>
    <row r="109" spans="1:47" x14ac:dyDescent="0.15">
      <c r="A109" s="1011"/>
      <c r="B109" s="1012"/>
      <c r="C109" s="1012"/>
      <c r="D109" s="1012"/>
      <c r="E109" s="1012"/>
      <c r="F109" s="1012"/>
      <c r="G109" s="1013"/>
      <c r="H109" s="971" t="s">
        <v>118</v>
      </c>
      <c r="I109" s="972"/>
      <c r="J109" s="1025" t="s">
        <v>403</v>
      </c>
      <c r="K109" s="1026"/>
      <c r="L109" s="1026"/>
      <c r="M109" s="1026"/>
      <c r="N109" s="1026"/>
      <c r="O109" s="1026"/>
      <c r="P109" s="1026"/>
      <c r="Q109" s="1026"/>
      <c r="R109" s="1026"/>
      <c r="S109" s="1026"/>
      <c r="T109" s="1026"/>
      <c r="U109" s="1026"/>
      <c r="V109" s="1026"/>
      <c r="W109" s="1026"/>
      <c r="X109" s="1027"/>
      <c r="Y109" s="952" t="s">
        <v>38</v>
      </c>
      <c r="Z109" s="953"/>
      <c r="AA109" s="934" t="str">
        <f>VLOOKUP(AG1,'2_個別入力シート（新生活以外）'!$B$7:$GI$25,'2_個別入力シート（新生活以外）'!EI6,0)&amp; ""</f>
        <v/>
      </c>
      <c r="AB109" s="934"/>
      <c r="AC109" s="934"/>
      <c r="AD109" s="934"/>
      <c r="AE109" s="934"/>
      <c r="AF109" s="934" t="str">
        <f>VLOOKUP(AG1,'2_個別入力シート（新生活以外）'!$B$7:$GI$25,'2_個別入力シート（新生活以外）'!EJ6,0)&amp; ""</f>
        <v/>
      </c>
      <c r="AG109" s="934"/>
      <c r="AH109" s="934"/>
      <c r="AI109" s="934"/>
      <c r="AJ109" s="935"/>
      <c r="AN109" s="22"/>
      <c r="AU109" s="32"/>
    </row>
    <row r="110" spans="1:47" ht="12" customHeight="1" x14ac:dyDescent="0.15">
      <c r="A110" s="1011"/>
      <c r="B110" s="1012"/>
      <c r="C110" s="1012"/>
      <c r="D110" s="1012"/>
      <c r="E110" s="1012"/>
      <c r="F110" s="1012"/>
      <c r="G110" s="1013"/>
      <c r="H110" s="971" t="s">
        <v>119</v>
      </c>
      <c r="I110" s="972"/>
      <c r="J110" s="1025" t="s">
        <v>404</v>
      </c>
      <c r="K110" s="1026"/>
      <c r="L110" s="1026"/>
      <c r="M110" s="1026"/>
      <c r="N110" s="1026"/>
      <c r="O110" s="1026"/>
      <c r="P110" s="1026"/>
      <c r="Q110" s="1026"/>
      <c r="R110" s="1026"/>
      <c r="S110" s="1026"/>
      <c r="T110" s="1026"/>
      <c r="U110" s="1026"/>
      <c r="V110" s="1026"/>
      <c r="W110" s="1026"/>
      <c r="X110" s="1027"/>
      <c r="Y110" s="952" t="s">
        <v>38</v>
      </c>
      <c r="Z110" s="953"/>
      <c r="AA110" s="934" t="str">
        <f>VLOOKUP(AG1,'2_個別入力シート（新生活以外）'!$B$7:$GI$25,'2_個別入力シート（新生活以外）'!EM6,0)&amp; ""</f>
        <v/>
      </c>
      <c r="AB110" s="934"/>
      <c r="AC110" s="934"/>
      <c r="AD110" s="934"/>
      <c r="AE110" s="934"/>
      <c r="AF110" s="934" t="str">
        <f>VLOOKUP(AG1,'2_個別入力シート（新生活以外）'!$B$7:$GI$25,'2_個別入力シート（新生活以外）'!EN6,0)&amp; ""</f>
        <v/>
      </c>
      <c r="AG110" s="934"/>
      <c r="AH110" s="934"/>
      <c r="AI110" s="934"/>
      <c r="AJ110" s="935"/>
      <c r="AN110" s="22"/>
    </row>
    <row r="111" spans="1:47" ht="12" customHeight="1" x14ac:dyDescent="0.15">
      <c r="A111" s="1011"/>
      <c r="B111" s="1012"/>
      <c r="C111" s="1012"/>
      <c r="D111" s="1012"/>
      <c r="E111" s="1012"/>
      <c r="F111" s="1012"/>
      <c r="G111" s="1013"/>
      <c r="H111" s="971" t="s">
        <v>120</v>
      </c>
      <c r="I111" s="972"/>
      <c r="J111" s="936" t="str">
        <f>VLOOKUP(AG1,'2_個別入力シート（新生活以外）'!$B$7:$GI$25,'2_個別入力シート（新生活以外）'!EO6,0)&amp; ""</f>
        <v/>
      </c>
      <c r="K111" s="937"/>
      <c r="L111" s="937"/>
      <c r="M111" s="937"/>
      <c r="N111" s="937"/>
      <c r="O111" s="937"/>
      <c r="P111" s="937"/>
      <c r="Q111" s="937"/>
      <c r="R111" s="937"/>
      <c r="S111" s="937"/>
      <c r="T111" s="937"/>
      <c r="U111" s="937"/>
      <c r="V111" s="937"/>
      <c r="W111" s="937"/>
      <c r="X111" s="938"/>
      <c r="Y111" s="884" t="str">
        <f>VLOOKUP(AG1,'2_個別入力シート（新生活以外）'!$B$7:$GI$25,'2_個別入力シート（新生活以外）'!EP6,0)&amp; ""</f>
        <v/>
      </c>
      <c r="Z111" s="885"/>
      <c r="AA111" s="934" t="str">
        <f>VLOOKUP(AG1,'2_個別入力シート（新生活以外）'!$B$7:$GI$25,'2_個別入力シート（新生活以外）'!EQ6,0)&amp; ""</f>
        <v/>
      </c>
      <c r="AB111" s="934"/>
      <c r="AC111" s="934"/>
      <c r="AD111" s="934"/>
      <c r="AE111" s="934"/>
      <c r="AF111" s="934" t="str">
        <f>VLOOKUP(AG1,'2_個別入力シート（新生活以外）'!$B$7:$GI$25,'2_個別入力シート（新生活以外）'!ER6,0)&amp; ""</f>
        <v/>
      </c>
      <c r="AG111" s="934"/>
      <c r="AH111" s="934"/>
      <c r="AI111" s="934"/>
      <c r="AJ111" s="935"/>
      <c r="AN111" s="22"/>
    </row>
    <row r="112" spans="1:47" ht="12" customHeight="1" x14ac:dyDescent="0.15">
      <c r="A112" s="1011"/>
      <c r="B112" s="1012"/>
      <c r="C112" s="1012"/>
      <c r="D112" s="1012"/>
      <c r="E112" s="1012"/>
      <c r="F112" s="1012"/>
      <c r="G112" s="1013"/>
      <c r="H112" s="971" t="s">
        <v>121</v>
      </c>
      <c r="I112" s="972"/>
      <c r="J112" s="936" t="str">
        <f>VLOOKUP(AG1,'2_個別入力シート（新生活以外）'!$B$7:$GI$25,'2_個別入力シート（新生活以外）'!ES6,0)&amp; ""</f>
        <v/>
      </c>
      <c r="K112" s="937"/>
      <c r="L112" s="937"/>
      <c r="M112" s="937"/>
      <c r="N112" s="937"/>
      <c r="O112" s="937"/>
      <c r="P112" s="937"/>
      <c r="Q112" s="937"/>
      <c r="R112" s="937"/>
      <c r="S112" s="937"/>
      <c r="T112" s="937"/>
      <c r="U112" s="937"/>
      <c r="V112" s="937"/>
      <c r="W112" s="937"/>
      <c r="X112" s="938"/>
      <c r="Y112" s="884" t="str">
        <f>VLOOKUP(AG1,'2_個別入力シート（新生活以外）'!$B$7:$GI$25,'2_個別入力シート（新生活以外）'!ET6,0)&amp; ""</f>
        <v/>
      </c>
      <c r="Z112" s="885"/>
      <c r="AA112" s="934" t="str">
        <f>VLOOKUP(AG1,'2_個別入力シート（新生活以外）'!$B$7:$GI$25,'2_個別入力シート（新生活以外）'!EU6,0)&amp; ""</f>
        <v/>
      </c>
      <c r="AB112" s="934"/>
      <c r="AC112" s="934"/>
      <c r="AD112" s="934"/>
      <c r="AE112" s="934"/>
      <c r="AF112" s="934" t="str">
        <f>VLOOKUP(AG1,'2_個別入力シート（新生活以外）'!$B$7:$GI$25,'2_個別入力シート（新生活以外）'!EV6,0)&amp; ""</f>
        <v/>
      </c>
      <c r="AG112" s="934"/>
      <c r="AH112" s="934"/>
      <c r="AI112" s="934"/>
      <c r="AJ112" s="935"/>
      <c r="AN112" s="22"/>
    </row>
    <row r="113" spans="1:41" ht="12" customHeight="1" x14ac:dyDescent="0.15">
      <c r="A113" s="1011"/>
      <c r="B113" s="1012"/>
      <c r="C113" s="1012"/>
      <c r="D113" s="1012"/>
      <c r="E113" s="1012"/>
      <c r="F113" s="1012"/>
      <c r="G113" s="1013"/>
      <c r="H113" s="971" t="s">
        <v>289</v>
      </c>
      <c r="I113" s="972"/>
      <c r="J113" s="936" t="str">
        <f>VLOOKUP(AG1,'2_個別入力シート（新生活以外）'!$B$7:$GI$25,'2_個別入力シート（新生活以外）'!EW6,0)&amp; ""</f>
        <v/>
      </c>
      <c r="K113" s="937"/>
      <c r="L113" s="937"/>
      <c r="M113" s="937"/>
      <c r="N113" s="937"/>
      <c r="O113" s="937"/>
      <c r="P113" s="937"/>
      <c r="Q113" s="937"/>
      <c r="R113" s="937"/>
      <c r="S113" s="937"/>
      <c r="T113" s="937"/>
      <c r="U113" s="937"/>
      <c r="V113" s="937"/>
      <c r="W113" s="937"/>
      <c r="X113" s="938"/>
      <c r="Y113" s="884" t="str">
        <f>VLOOKUP(AG1,'2_個別入力シート（新生活以外）'!$B$7:$GI$25,'2_個別入力シート（新生活以外）'!EX6,0)&amp; ""</f>
        <v/>
      </c>
      <c r="Z113" s="885"/>
      <c r="AA113" s="934" t="str">
        <f>VLOOKUP(AG1,'2_個別入力シート（新生活以外）'!$B$7:$GI$25,'2_個別入力シート（新生活以外）'!EY6,0)&amp; ""</f>
        <v/>
      </c>
      <c r="AB113" s="934"/>
      <c r="AC113" s="934"/>
      <c r="AD113" s="934"/>
      <c r="AE113" s="934"/>
      <c r="AF113" s="934" t="str">
        <f>VLOOKUP(AG1,'2_個別入力シート（新生活以外）'!$B$7:$GI$25,'2_個別入力シート（新生活以外）'!EZ6,0)&amp; ""</f>
        <v/>
      </c>
      <c r="AG113" s="934"/>
      <c r="AH113" s="934"/>
      <c r="AI113" s="934"/>
      <c r="AJ113" s="935"/>
      <c r="AN113" s="22"/>
    </row>
    <row r="114" spans="1:41" ht="12" customHeight="1" x14ac:dyDescent="0.15">
      <c r="A114" s="1011"/>
      <c r="B114" s="1012"/>
      <c r="C114" s="1012"/>
      <c r="D114" s="1012"/>
      <c r="E114" s="1012"/>
      <c r="F114" s="1012"/>
      <c r="G114" s="1013"/>
      <c r="H114" s="971" t="s">
        <v>290</v>
      </c>
      <c r="I114" s="972"/>
      <c r="J114" s="936" t="str">
        <f>VLOOKUP(AG1,'2_個別入力シート（新生活以外）'!$B$7:$GI$25,'2_個別入力シート（新生活以外）'!FA6,0)&amp; ""</f>
        <v/>
      </c>
      <c r="K114" s="937"/>
      <c r="L114" s="937"/>
      <c r="M114" s="937"/>
      <c r="N114" s="937"/>
      <c r="O114" s="937"/>
      <c r="P114" s="937"/>
      <c r="Q114" s="937"/>
      <c r="R114" s="937"/>
      <c r="S114" s="937"/>
      <c r="T114" s="937"/>
      <c r="U114" s="937"/>
      <c r="V114" s="937"/>
      <c r="W114" s="937"/>
      <c r="X114" s="938"/>
      <c r="Y114" s="884" t="str">
        <f>VLOOKUP(AG1,'2_個別入力シート（新生活以外）'!$B$7:$GI$25,'2_個別入力シート（新生活以外）'!FB6,0)&amp; ""</f>
        <v/>
      </c>
      <c r="Z114" s="885"/>
      <c r="AA114" s="934" t="str">
        <f>VLOOKUP(AG1,'2_個別入力シート（新生活以外）'!$B$7:$GI$25,'2_個別入力シート（新生活以外）'!FC6,0)&amp; ""</f>
        <v/>
      </c>
      <c r="AB114" s="934"/>
      <c r="AC114" s="934"/>
      <c r="AD114" s="934"/>
      <c r="AE114" s="934"/>
      <c r="AF114" s="934" t="str">
        <f>VLOOKUP(AG1,'2_個別入力シート（新生活以外）'!$B$7:$GI$25,'2_個別入力シート（新生活以外）'!FD6,0)&amp; ""</f>
        <v/>
      </c>
      <c r="AG114" s="934"/>
      <c r="AH114" s="934"/>
      <c r="AI114" s="934"/>
      <c r="AJ114" s="935"/>
      <c r="AN114" s="22"/>
    </row>
    <row r="115" spans="1:41" ht="12" customHeight="1" thickBot="1" x14ac:dyDescent="0.2">
      <c r="A115" s="1014"/>
      <c r="B115" s="1015"/>
      <c r="C115" s="1015"/>
      <c r="D115" s="1015"/>
      <c r="E115" s="1015"/>
      <c r="F115" s="1015"/>
      <c r="G115" s="1016"/>
      <c r="H115" s="1017" t="s">
        <v>291</v>
      </c>
      <c r="I115" s="1018"/>
      <c r="J115" s="1028" t="str">
        <f>VLOOKUP(AG1,'2_個別入力シート（新生活以外）'!$B$7:$GI$25,'2_個別入力シート（新生活以外）'!FE6,0)&amp; ""</f>
        <v/>
      </c>
      <c r="K115" s="1029"/>
      <c r="L115" s="1029"/>
      <c r="M115" s="1029"/>
      <c r="N115" s="1029"/>
      <c r="O115" s="1029"/>
      <c r="P115" s="1029"/>
      <c r="Q115" s="1029"/>
      <c r="R115" s="1029"/>
      <c r="S115" s="1029"/>
      <c r="T115" s="1029"/>
      <c r="U115" s="1029"/>
      <c r="V115" s="1029"/>
      <c r="W115" s="1029"/>
      <c r="X115" s="1030"/>
      <c r="Y115" s="1031" t="str">
        <f>VLOOKUP(AG1,'2_個別入力シート（新生活以外）'!$B$7:$GI$25,'2_個別入力シート（新生活以外）'!FF6,0)&amp; ""</f>
        <v/>
      </c>
      <c r="Z115" s="1032"/>
      <c r="AA115" s="1019" t="str">
        <f>VLOOKUP(AG1,'2_個別入力シート（新生活以外）'!$B$7:$GI$25,'2_個別入力シート（新生活以外）'!FG6,0)&amp; ""</f>
        <v/>
      </c>
      <c r="AB115" s="1019"/>
      <c r="AC115" s="1019"/>
      <c r="AD115" s="1019"/>
      <c r="AE115" s="1019"/>
      <c r="AF115" s="1019" t="str">
        <f>VLOOKUP(AG1,'2_個別入力シート（新生活以外）'!$B$7:$GI$25,'2_個別入力シート（新生活以外）'!FH6,0)&amp; ""</f>
        <v/>
      </c>
      <c r="AG115" s="1019"/>
      <c r="AH115" s="1019"/>
      <c r="AI115" s="1019"/>
      <c r="AJ115" s="1024"/>
      <c r="AN115" s="22"/>
    </row>
    <row r="116" spans="1:41" ht="12" customHeight="1" x14ac:dyDescent="0.15">
      <c r="A116" s="334" t="s">
        <v>398</v>
      </c>
      <c r="B116" s="334"/>
      <c r="C116" s="334"/>
      <c r="D116" s="334"/>
      <c r="E116" s="334"/>
      <c r="F116" s="334"/>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334"/>
      <c r="AN116" s="22"/>
    </row>
    <row r="117" spans="1:41" ht="12" customHeight="1" x14ac:dyDescent="0.15">
      <c r="A117" s="243"/>
      <c r="B117" s="243"/>
      <c r="C117" s="243"/>
      <c r="D117" s="243"/>
      <c r="E117" s="243"/>
      <c r="F117" s="243"/>
      <c r="G117" s="243"/>
      <c r="H117" s="243"/>
      <c r="I117" s="243"/>
      <c r="J117" s="243"/>
      <c r="K117" s="243"/>
      <c r="L117" s="243"/>
      <c r="M117" s="243"/>
      <c r="N117" s="243"/>
      <c r="O117" s="243"/>
      <c r="P117" s="243"/>
      <c r="Q117" s="243"/>
      <c r="R117" s="243"/>
      <c r="S117" s="243"/>
      <c r="T117" s="243"/>
      <c r="U117" s="243"/>
      <c r="V117" s="243"/>
      <c r="W117" s="243"/>
      <c r="X117" s="243"/>
      <c r="Y117" s="243"/>
      <c r="Z117" s="243"/>
      <c r="AA117" s="243"/>
      <c r="AB117" s="243"/>
      <c r="AC117" s="243"/>
      <c r="AD117" s="243"/>
      <c r="AE117" s="243"/>
      <c r="AF117" s="243"/>
      <c r="AG117" s="243"/>
      <c r="AH117" s="243"/>
      <c r="AI117" s="243"/>
      <c r="AJ117" s="243"/>
      <c r="AN117" s="22"/>
    </row>
    <row r="118" spans="1:41" ht="12" customHeight="1" x14ac:dyDescent="0.15">
      <c r="A118" s="243"/>
      <c r="B118" s="243"/>
      <c r="C118" s="243"/>
      <c r="D118" s="243"/>
      <c r="E118" s="243"/>
      <c r="F118" s="243"/>
      <c r="G118" s="243"/>
      <c r="H118" s="243"/>
      <c r="I118" s="243"/>
      <c r="J118" s="243"/>
      <c r="K118" s="243"/>
      <c r="L118" s="243"/>
      <c r="M118" s="243"/>
      <c r="N118" s="243"/>
      <c r="O118" s="243"/>
      <c r="P118" s="243"/>
      <c r="Q118" s="243"/>
      <c r="R118" s="243"/>
      <c r="S118" s="243"/>
      <c r="T118" s="243"/>
      <c r="U118" s="243"/>
      <c r="V118" s="243"/>
      <c r="W118" s="243"/>
      <c r="X118" s="243"/>
      <c r="Y118" s="243"/>
      <c r="Z118" s="243"/>
      <c r="AA118" s="243"/>
      <c r="AB118" s="243"/>
      <c r="AC118" s="243"/>
      <c r="AD118" s="243"/>
      <c r="AE118" s="243"/>
      <c r="AF118" s="243"/>
      <c r="AG118" s="243"/>
      <c r="AH118" s="243"/>
      <c r="AI118" s="243"/>
      <c r="AJ118" s="243"/>
      <c r="AN118" s="22"/>
    </row>
    <row r="119" spans="1:41" ht="12" customHeight="1" x14ac:dyDescent="0.15">
      <c r="A119" s="243"/>
      <c r="B119" s="243"/>
      <c r="C119" s="243"/>
      <c r="D119" s="243"/>
      <c r="E119" s="243"/>
      <c r="F119" s="243"/>
      <c r="G119" s="243"/>
      <c r="H119" s="243"/>
      <c r="I119" s="243"/>
      <c r="J119" s="243"/>
      <c r="K119" s="243"/>
      <c r="L119" s="243"/>
      <c r="M119" s="243"/>
      <c r="N119" s="243"/>
      <c r="O119" s="243"/>
      <c r="P119" s="243"/>
      <c r="Q119" s="243"/>
      <c r="R119" s="243"/>
      <c r="S119" s="243"/>
      <c r="T119" s="243"/>
      <c r="U119" s="243"/>
      <c r="V119" s="243"/>
      <c r="W119" s="243"/>
      <c r="X119" s="243"/>
      <c r="Y119" s="243"/>
      <c r="Z119" s="243"/>
      <c r="AA119" s="243"/>
      <c r="AB119" s="243"/>
      <c r="AC119" s="243"/>
      <c r="AD119" s="243"/>
      <c r="AE119" s="243"/>
      <c r="AF119" s="243"/>
      <c r="AG119" s="243"/>
      <c r="AH119" s="243"/>
      <c r="AI119" s="243"/>
      <c r="AJ119" s="243"/>
      <c r="AN119" s="22"/>
    </row>
    <row r="120" spans="1:41" ht="12" customHeight="1" x14ac:dyDescent="0.15">
      <c r="A120" s="243"/>
      <c r="B120" s="243"/>
      <c r="C120" s="243"/>
      <c r="D120" s="243"/>
      <c r="E120" s="243"/>
      <c r="F120" s="243"/>
      <c r="G120" s="243"/>
      <c r="H120" s="243"/>
      <c r="I120" s="243"/>
      <c r="J120" s="243"/>
      <c r="K120" s="243"/>
      <c r="L120" s="243"/>
      <c r="M120" s="243"/>
      <c r="N120" s="243"/>
      <c r="O120" s="243"/>
      <c r="P120" s="243"/>
      <c r="Q120" s="243"/>
      <c r="R120" s="243"/>
      <c r="S120" s="243"/>
      <c r="T120" s="243"/>
      <c r="U120" s="243"/>
      <c r="V120" s="243"/>
      <c r="W120" s="243"/>
      <c r="X120" s="243"/>
      <c r="Y120" s="243"/>
      <c r="Z120" s="243"/>
      <c r="AA120" s="243"/>
      <c r="AB120" s="243"/>
      <c r="AC120" s="243"/>
      <c r="AD120" s="243"/>
      <c r="AE120" s="243"/>
      <c r="AF120" s="243"/>
      <c r="AG120" s="243"/>
      <c r="AH120" s="243"/>
      <c r="AI120" s="243"/>
      <c r="AJ120" s="243"/>
      <c r="AN120" s="22"/>
    </row>
    <row r="121" spans="1:41" ht="12" customHeight="1" x14ac:dyDescent="0.15">
      <c r="A121" s="243"/>
      <c r="B121" s="243"/>
      <c r="C121" s="243"/>
      <c r="D121" s="243"/>
      <c r="E121" s="243"/>
      <c r="F121" s="243"/>
      <c r="G121" s="243"/>
      <c r="H121" s="243"/>
      <c r="I121" s="243"/>
      <c r="J121" s="243"/>
      <c r="K121" s="243"/>
      <c r="L121" s="243"/>
      <c r="M121" s="243"/>
      <c r="N121" s="243"/>
      <c r="O121" s="243"/>
      <c r="P121" s="243"/>
      <c r="Q121" s="243"/>
      <c r="R121" s="243"/>
      <c r="S121" s="243"/>
      <c r="T121" s="243"/>
      <c r="U121" s="243"/>
      <c r="V121" s="243"/>
      <c r="W121" s="243"/>
      <c r="X121" s="243"/>
      <c r="Y121" s="243"/>
      <c r="Z121" s="243"/>
      <c r="AA121" s="243"/>
      <c r="AB121" s="243"/>
      <c r="AC121" s="243"/>
      <c r="AD121" s="243"/>
      <c r="AE121" s="243"/>
      <c r="AF121" s="243"/>
      <c r="AG121" s="243"/>
      <c r="AH121" s="243"/>
      <c r="AI121" s="243"/>
      <c r="AJ121" s="243"/>
      <c r="AN121" s="22"/>
    </row>
    <row r="122" spans="1:41" ht="12" customHeight="1" x14ac:dyDescent="0.15">
      <c r="A122" s="243"/>
      <c r="B122" s="243"/>
      <c r="C122" s="243"/>
      <c r="D122" s="243"/>
      <c r="E122" s="243"/>
      <c r="F122" s="243"/>
      <c r="G122" s="243"/>
      <c r="H122" s="243"/>
      <c r="I122" s="243"/>
      <c r="J122" s="243"/>
      <c r="K122" s="243"/>
      <c r="L122" s="243"/>
      <c r="M122" s="243"/>
      <c r="N122" s="243"/>
      <c r="O122" s="243"/>
      <c r="P122" s="243"/>
      <c r="Q122" s="243"/>
      <c r="R122" s="243"/>
      <c r="S122" s="243"/>
      <c r="T122" s="243"/>
      <c r="U122" s="243"/>
      <c r="V122" s="243"/>
      <c r="W122" s="243"/>
      <c r="X122" s="243"/>
      <c r="Y122" s="243"/>
      <c r="Z122" s="243"/>
      <c r="AA122" s="243"/>
      <c r="AB122" s="243"/>
      <c r="AC122" s="243"/>
      <c r="AD122" s="243"/>
      <c r="AE122" s="243"/>
      <c r="AF122" s="243"/>
      <c r="AG122" s="243"/>
      <c r="AH122" s="243"/>
      <c r="AI122" s="243"/>
      <c r="AJ122" s="243"/>
      <c r="AM122" s="22"/>
      <c r="AN122" s="22"/>
    </row>
    <row r="123" spans="1:41" ht="12" customHeight="1" x14ac:dyDescent="0.15">
      <c r="A123" s="243"/>
      <c r="B123" s="243"/>
      <c r="C123" s="243"/>
      <c r="D123" s="243"/>
      <c r="E123" s="243"/>
      <c r="F123" s="243"/>
      <c r="G123" s="243"/>
      <c r="H123" s="243"/>
      <c r="I123" s="243"/>
      <c r="J123" s="243"/>
      <c r="K123" s="243"/>
      <c r="L123" s="243"/>
      <c r="M123" s="243"/>
      <c r="N123" s="243"/>
      <c r="O123" s="243"/>
      <c r="P123" s="243"/>
      <c r="Q123" s="243"/>
      <c r="R123" s="243"/>
      <c r="S123" s="243"/>
      <c r="T123" s="243"/>
      <c r="U123" s="243"/>
      <c r="V123" s="243"/>
      <c r="W123" s="243"/>
      <c r="X123" s="243"/>
      <c r="Y123" s="243"/>
      <c r="Z123" s="243"/>
      <c r="AA123" s="243"/>
      <c r="AB123" s="243"/>
      <c r="AC123" s="243"/>
      <c r="AD123" s="243"/>
      <c r="AE123" s="243"/>
      <c r="AF123" s="243"/>
      <c r="AG123" s="243"/>
      <c r="AH123" s="243"/>
      <c r="AI123" s="243"/>
      <c r="AJ123" s="243"/>
      <c r="AM123" s="22"/>
      <c r="AN123" s="22"/>
    </row>
    <row r="124" spans="1:41" ht="12" customHeight="1" x14ac:dyDescent="0.15">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M124" s="22"/>
      <c r="AN124" s="22"/>
      <c r="AO124" s="27"/>
    </row>
    <row r="125" spans="1:41" ht="12" customHeight="1" x14ac:dyDescent="0.15">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M125" s="22"/>
      <c r="AN125" s="22"/>
    </row>
  </sheetData>
  <sheetProtection formatCells="0" formatRows="0"/>
  <mergeCells count="263">
    <mergeCell ref="AK17:AK18"/>
    <mergeCell ref="AF115:AJ115"/>
    <mergeCell ref="H109:I109"/>
    <mergeCell ref="J109:X109"/>
    <mergeCell ref="Y109:Z109"/>
    <mergeCell ref="AA109:AE109"/>
    <mergeCell ref="AF109:AJ109"/>
    <mergeCell ref="H110:I110"/>
    <mergeCell ref="J110:X110"/>
    <mergeCell ref="Y110:Z110"/>
    <mergeCell ref="AA110:AE110"/>
    <mergeCell ref="AF110:AJ110"/>
    <mergeCell ref="J114:X114"/>
    <mergeCell ref="J115:X115"/>
    <mergeCell ref="Y115:Z115"/>
    <mergeCell ref="AF17:AJ18"/>
    <mergeCell ref="H26:K26"/>
    <mergeCell ref="H28:K28"/>
    <mergeCell ref="H103:I103"/>
    <mergeCell ref="H30:K30"/>
    <mergeCell ref="L24:P24"/>
    <mergeCell ref="C84:AJ88"/>
    <mergeCell ref="A32:G40"/>
    <mergeCell ref="A23:B31"/>
    <mergeCell ref="A99:G115"/>
    <mergeCell ref="H114:I114"/>
    <mergeCell ref="AA114:AE114"/>
    <mergeCell ref="AF114:AJ114"/>
    <mergeCell ref="H115:I115"/>
    <mergeCell ref="AA115:AE115"/>
    <mergeCell ref="H108:I108"/>
    <mergeCell ref="J108:X108"/>
    <mergeCell ref="Y108:Z108"/>
    <mergeCell ref="AA108:AE108"/>
    <mergeCell ref="AF108:AJ108"/>
    <mergeCell ref="Y114:Z114"/>
    <mergeCell ref="Y112:Z112"/>
    <mergeCell ref="AA112:AE112"/>
    <mergeCell ref="AF112:AJ112"/>
    <mergeCell ref="H111:I111"/>
    <mergeCell ref="J111:X111"/>
    <mergeCell ref="Y111:Z111"/>
    <mergeCell ref="J104:X104"/>
    <mergeCell ref="Y104:Z104"/>
    <mergeCell ref="AA104:AE104"/>
    <mergeCell ref="AF104:AJ104"/>
    <mergeCell ref="H105:I105"/>
    <mergeCell ref="AA105:AE105"/>
    <mergeCell ref="Y105:Z105"/>
    <mergeCell ref="J103:X103"/>
    <mergeCell ref="Y113:Z113"/>
    <mergeCell ref="AA113:AE113"/>
    <mergeCell ref="AF113:AJ113"/>
    <mergeCell ref="H112:I112"/>
    <mergeCell ref="J112:X112"/>
    <mergeCell ref="H113:I113"/>
    <mergeCell ref="H106:I106"/>
    <mergeCell ref="AA106:AE106"/>
    <mergeCell ref="AF106:AJ106"/>
    <mergeCell ref="J106:X106"/>
    <mergeCell ref="Y106:Z106"/>
    <mergeCell ref="AF111:AJ111"/>
    <mergeCell ref="Y103:Z103"/>
    <mergeCell ref="AA103:AE103"/>
    <mergeCell ref="AF103:AJ103"/>
    <mergeCell ref="AA111:AE111"/>
    <mergeCell ref="J113:X113"/>
    <mergeCell ref="H107:I107"/>
    <mergeCell ref="J107:X107"/>
    <mergeCell ref="Y107:Z107"/>
    <mergeCell ref="AA107:AE107"/>
    <mergeCell ref="AF107:AJ107"/>
    <mergeCell ref="AA102:AE102"/>
    <mergeCell ref="AF102:AJ102"/>
    <mergeCell ref="Y100:Z100"/>
    <mergeCell ref="AA100:AE100"/>
    <mergeCell ref="AF100:AJ100"/>
    <mergeCell ref="H101:I101"/>
    <mergeCell ref="J101:X101"/>
    <mergeCell ref="Y101:Z101"/>
    <mergeCell ref="AA101:AE101"/>
    <mergeCell ref="H102:I102"/>
    <mergeCell ref="J102:X102"/>
    <mergeCell ref="AF105:AJ105"/>
    <mergeCell ref="J105:X105"/>
    <mergeCell ref="A95:G98"/>
    <mergeCell ref="H95:X95"/>
    <mergeCell ref="Y95:Z95"/>
    <mergeCell ref="AA95:AJ95"/>
    <mergeCell ref="H96:X96"/>
    <mergeCell ref="Y96:Z96"/>
    <mergeCell ref="AA96:AJ96"/>
    <mergeCell ref="H97:X97"/>
    <mergeCell ref="Y97:Z97"/>
    <mergeCell ref="AA97:AJ97"/>
    <mergeCell ref="H98:X98"/>
    <mergeCell ref="Y98:Z98"/>
    <mergeCell ref="AA98:AJ98"/>
    <mergeCell ref="H104:I104"/>
    <mergeCell ref="AF101:AJ101"/>
    <mergeCell ref="H99:X99"/>
    <mergeCell ref="Y99:Z99"/>
    <mergeCell ref="AA99:AE99"/>
    <mergeCell ref="AF99:AJ99"/>
    <mergeCell ref="H100:I100"/>
    <mergeCell ref="J100:X100"/>
    <mergeCell ref="Y102:Z102"/>
    <mergeCell ref="AA91:AE91"/>
    <mergeCell ref="AF91:AJ91"/>
    <mergeCell ref="A89:G94"/>
    <mergeCell ref="H89:X89"/>
    <mergeCell ref="Y89:Z89"/>
    <mergeCell ref="AA89:AE89"/>
    <mergeCell ref="AF89:AJ89"/>
    <mergeCell ref="H90:X90"/>
    <mergeCell ref="Y90:Z90"/>
    <mergeCell ref="AF92:AJ92"/>
    <mergeCell ref="H93:X93"/>
    <mergeCell ref="Y93:Z93"/>
    <mergeCell ref="AA93:AE93"/>
    <mergeCell ref="AF93:AJ93"/>
    <mergeCell ref="H94:X94"/>
    <mergeCell ref="Y94:Z94"/>
    <mergeCell ref="AA94:AE94"/>
    <mergeCell ref="AF94:AJ94"/>
    <mergeCell ref="H92:X92"/>
    <mergeCell ref="Y92:Z92"/>
    <mergeCell ref="AA92:AE92"/>
    <mergeCell ref="AA90:AE90"/>
    <mergeCell ref="AF90:AJ90"/>
    <mergeCell ref="H91:X91"/>
    <mergeCell ref="C83:AJ83"/>
    <mergeCell ref="C71:D74"/>
    <mergeCell ref="E71:I74"/>
    <mergeCell ref="C75:D78"/>
    <mergeCell ref="E75:I78"/>
    <mergeCell ref="J75:AJ78"/>
    <mergeCell ref="J79:AJ82"/>
    <mergeCell ref="J67:AJ70"/>
    <mergeCell ref="J71:AJ74"/>
    <mergeCell ref="C59:D62"/>
    <mergeCell ref="E59:I62"/>
    <mergeCell ref="C51:D54"/>
    <mergeCell ref="H24:K24"/>
    <mergeCell ref="Q24:U24"/>
    <mergeCell ref="V24:Z24"/>
    <mergeCell ref="C67:D70"/>
    <mergeCell ref="E67:I70"/>
    <mergeCell ref="C79:D82"/>
    <mergeCell ref="E79:I82"/>
    <mergeCell ref="V25:Z25"/>
    <mergeCell ref="C47:D50"/>
    <mergeCell ref="E47:I50"/>
    <mergeCell ref="H32:AJ32"/>
    <mergeCell ref="H33:AJ36"/>
    <mergeCell ref="H37:AJ37"/>
    <mergeCell ref="H38:AJ40"/>
    <mergeCell ref="AF29:AJ29"/>
    <mergeCell ref="J43:AJ46"/>
    <mergeCell ref="J47:AJ50"/>
    <mergeCell ref="J51:AJ54"/>
    <mergeCell ref="H29:K29"/>
    <mergeCell ref="C31:G31"/>
    <mergeCell ref="H31:AJ31"/>
    <mergeCell ref="Y91:Z91"/>
    <mergeCell ref="E51:I54"/>
    <mergeCell ref="C55:D58"/>
    <mergeCell ref="E55:I58"/>
    <mergeCell ref="C43:D46"/>
    <mergeCell ref="E43:I46"/>
    <mergeCell ref="C63:D66"/>
    <mergeCell ref="E63:I66"/>
    <mergeCell ref="AL19:AL20"/>
    <mergeCell ref="AA26:AE26"/>
    <mergeCell ref="AF26:AJ26"/>
    <mergeCell ref="C29:G29"/>
    <mergeCell ref="C30:G30"/>
    <mergeCell ref="H23:K23"/>
    <mergeCell ref="H27:K27"/>
    <mergeCell ref="C23:G23"/>
    <mergeCell ref="C24:G24"/>
    <mergeCell ref="C25:G25"/>
    <mergeCell ref="C26:G26"/>
    <mergeCell ref="C27:G27"/>
    <mergeCell ref="L29:P29"/>
    <mergeCell ref="Q29:U29"/>
    <mergeCell ref="V29:Z29"/>
    <mergeCell ref="AA29:AE29"/>
    <mergeCell ref="A21:G22"/>
    <mergeCell ref="L23:P23"/>
    <mergeCell ref="Q23:U23"/>
    <mergeCell ref="V23:Z23"/>
    <mergeCell ref="AA23:AE23"/>
    <mergeCell ref="AF23:AJ23"/>
    <mergeCell ref="H25:K25"/>
    <mergeCell ref="V28:Z28"/>
    <mergeCell ref="L25:P25"/>
    <mergeCell ref="V26:Z26"/>
    <mergeCell ref="H21:AJ22"/>
    <mergeCell ref="AA28:AE28"/>
    <mergeCell ref="AF28:AJ28"/>
    <mergeCell ref="L26:P26"/>
    <mergeCell ref="Q26:U26"/>
    <mergeCell ref="C28:G28"/>
    <mergeCell ref="AF24:AJ24"/>
    <mergeCell ref="H14:AA16"/>
    <mergeCell ref="AB14:AE16"/>
    <mergeCell ref="AF14:AJ16"/>
    <mergeCell ref="AM19:AM20"/>
    <mergeCell ref="AA24:AE24"/>
    <mergeCell ref="S17:AA18"/>
    <mergeCell ref="AB17:AE18"/>
    <mergeCell ref="C41:D42"/>
    <mergeCell ref="E41:I42"/>
    <mergeCell ref="A17:G18"/>
    <mergeCell ref="H17:P18"/>
    <mergeCell ref="Q17:R18"/>
    <mergeCell ref="A19:G20"/>
    <mergeCell ref="H19:P20"/>
    <mergeCell ref="Q19:V20"/>
    <mergeCell ref="W19:AA20"/>
    <mergeCell ref="AB19:AE20"/>
    <mergeCell ref="AF19:AJ20"/>
    <mergeCell ref="AA25:AE25"/>
    <mergeCell ref="Q25:U25"/>
    <mergeCell ref="J41:AJ42"/>
    <mergeCell ref="AK19:AK20"/>
    <mergeCell ref="AK21:AK22"/>
    <mergeCell ref="AF25:AJ25"/>
    <mergeCell ref="A1:I1"/>
    <mergeCell ref="AG1:AI1"/>
    <mergeCell ref="AM1:AN1"/>
    <mergeCell ref="AM2:AN4"/>
    <mergeCell ref="E3:L3"/>
    <mergeCell ref="M3:AA3"/>
    <mergeCell ref="AB3:AG3"/>
    <mergeCell ref="A8:G9"/>
    <mergeCell ref="H8:AJ9"/>
    <mergeCell ref="T5:AH5"/>
    <mergeCell ref="A10:G11"/>
    <mergeCell ref="H10:AJ11"/>
    <mergeCell ref="A12:G13"/>
    <mergeCell ref="H12:AJ13"/>
    <mergeCell ref="N5:S5"/>
    <mergeCell ref="N6:S6"/>
    <mergeCell ref="T6:AI6"/>
    <mergeCell ref="A14:G16"/>
    <mergeCell ref="A41:B88"/>
    <mergeCell ref="J55:AJ58"/>
    <mergeCell ref="J59:AJ62"/>
    <mergeCell ref="J63:AJ66"/>
    <mergeCell ref="L30:P30"/>
    <mergeCell ref="Q30:U30"/>
    <mergeCell ref="V30:Z30"/>
    <mergeCell ref="AA30:AE30"/>
    <mergeCell ref="AF30:AJ30"/>
    <mergeCell ref="L27:P27"/>
    <mergeCell ref="Q27:U27"/>
    <mergeCell ref="V27:Z27"/>
    <mergeCell ref="AA27:AE27"/>
    <mergeCell ref="AF27:AJ27"/>
    <mergeCell ref="L28:P28"/>
    <mergeCell ref="Q28:U28"/>
  </mergeCells>
  <phoneticPr fontId="56"/>
  <conditionalFormatting sqref="AL18">
    <cfRule type="cellIs" dxfId="9" priority="23" operator="between">
      <formula>43586</formula>
      <formula>43830</formula>
    </cfRule>
  </conditionalFormatting>
  <conditionalFormatting sqref="AN86:BW88">
    <cfRule type="expression" dxfId="8" priority="17">
      <formula>AN86&lt;&gt;""</formula>
    </cfRule>
  </conditionalFormatting>
  <conditionalFormatting sqref="AM2:AN4">
    <cfRule type="expression" dxfId="7" priority="4">
      <formula>$AM$2="OK"</formula>
    </cfRule>
  </conditionalFormatting>
  <conditionalFormatting sqref="C84">
    <cfRule type="expression" dxfId="6" priority="2">
      <formula>$AF$14="新規"</formula>
    </cfRule>
  </conditionalFormatting>
  <conditionalFormatting sqref="AO19:AO20">
    <cfRule type="cellIs" dxfId="5" priority="1" operator="between">
      <formula>43586</formula>
      <formula>43830</formula>
    </cfRule>
  </conditionalFormatting>
  <dataValidations count="3">
    <dataValidation allowBlank="1" showErrorMessage="1" sqref="Y96:Z98 Y90:Z94 Y102:Z106 Y108:Z115" xr:uid="{20CDD051-248D-426D-8837-9ADF3CF7D34F}"/>
    <dataValidation type="list" imeMode="hiragana" allowBlank="1" showInputMessage="1" promptTitle="単位" prompt="目標値・実績値の単位を入力してください。リストに表示されない場合は、直接入力してださい。" sqref="Y100:Z101 Y107:Z107" xr:uid="{C3AD2F52-0E21-4C7E-8DE7-10669B7F22C1}">
      <formula1>単位</formula1>
    </dataValidation>
    <dataValidation type="list" errorStyle="information" allowBlank="1" showInputMessage="1" showErrorMessage="1" errorTitle="個票No" error="リストから丸囲み数字を選択してください" sqref="AG1:AI1" xr:uid="{BC7BA605-6D7E-4870-AC41-2FCAC52FE677}">
      <formula1>個票No</formula1>
    </dataValidation>
  </dataValidations>
  <pageMargins left="0.70078740157480324" right="0.70078740157480324" top="0.35433070866141736" bottom="0.35433070866141736" header="0.31496062992125984" footer="0.31496062992125984"/>
  <pageSetup paperSize="9" scale="96" fitToHeight="0" orientation="portrait" r:id="rId1"/>
  <rowBreaks count="1" manualBreakCount="1">
    <brk id="88" max="3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7B372-E80A-410B-B4FA-72A24F6BF19A}">
  <sheetPr codeName="Sheet5">
    <tabColor rgb="FFFF0000"/>
    <pageSetUpPr fitToPage="1"/>
  </sheetPr>
  <dimension ref="A1:AX150"/>
  <sheetViews>
    <sheetView showGridLines="0" tabSelected="1" view="pageBreakPreview" zoomScaleNormal="120" zoomScaleSheetLayoutView="100" workbookViewId="0">
      <selection activeCell="AF19" sqref="AF19:AJ20"/>
    </sheetView>
  </sheetViews>
  <sheetFormatPr defaultColWidth="2.7109375" defaultRowHeight="12" customHeight="1" x14ac:dyDescent="0.15"/>
  <cols>
    <col min="1" max="6" width="2.7109375" style="22"/>
    <col min="7" max="7" width="3" style="22" customWidth="1"/>
    <col min="8" max="34" width="2.7109375" style="22"/>
    <col min="35" max="35" width="2.7109375" style="22" customWidth="1"/>
    <col min="36" max="36" width="2.7109375" style="22"/>
    <col min="37" max="39" width="5.140625" style="22" hidden="1" customWidth="1"/>
    <col min="40" max="40" width="8" style="22" customWidth="1"/>
    <col min="41" max="41" width="6" style="22" bestFit="1" customWidth="1"/>
    <col min="42" max="45" width="16.140625" style="22" customWidth="1"/>
    <col min="46" max="16384" width="2.7109375" style="22"/>
  </cols>
  <sheetData>
    <row r="1" spans="1:44" ht="17.25" x14ac:dyDescent="0.15">
      <c r="A1" s="811" t="s">
        <v>295</v>
      </c>
      <c r="B1" s="811"/>
      <c r="C1" s="811"/>
      <c r="D1" s="811"/>
      <c r="E1" s="811"/>
      <c r="F1" s="811"/>
      <c r="G1" s="811"/>
      <c r="H1" s="811"/>
      <c r="I1" s="811"/>
      <c r="J1" s="18"/>
      <c r="K1" s="18"/>
      <c r="L1" s="18"/>
      <c r="M1" s="18"/>
      <c r="N1" s="18"/>
      <c r="O1" s="18"/>
      <c r="P1" s="18"/>
      <c r="Q1" s="18"/>
      <c r="R1" s="18"/>
      <c r="S1" s="18"/>
      <c r="T1" s="18"/>
      <c r="U1" s="18"/>
      <c r="V1" s="18"/>
      <c r="W1" s="18"/>
      <c r="X1" s="18"/>
      <c r="Y1" s="18"/>
      <c r="Z1" s="18"/>
      <c r="AA1" s="18"/>
      <c r="AB1" s="18"/>
      <c r="AC1" s="18"/>
      <c r="AD1" s="18"/>
      <c r="AE1" s="18"/>
      <c r="AF1" s="19" t="s">
        <v>0</v>
      </c>
      <c r="AG1" s="1244" t="s">
        <v>123</v>
      </c>
      <c r="AH1" s="1245"/>
      <c r="AI1" s="1246"/>
      <c r="AJ1" s="18"/>
      <c r="AK1" s="21" t="s">
        <v>195</v>
      </c>
      <c r="AL1" s="21"/>
      <c r="AM1" s="21"/>
      <c r="AN1" s="21"/>
      <c r="AO1" s="18"/>
      <c r="AP1" s="20"/>
    </row>
    <row r="2" spans="1:44" ht="12"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21"/>
      <c r="AL2" s="21"/>
      <c r="AM2" s="21"/>
      <c r="AN2" s="18"/>
      <c r="AO2" s="18"/>
      <c r="AP2" s="20"/>
    </row>
    <row r="3" spans="1:44" ht="12" customHeight="1" x14ac:dyDescent="0.15">
      <c r="A3" s="18"/>
      <c r="B3" s="21"/>
      <c r="C3" s="21"/>
      <c r="D3" s="21"/>
      <c r="E3" s="817" t="str">
        <f>IF(AK3="R7当","（令和７年度当初分）",IF(AK3="R6補","（令和６年度補正分）",""))</f>
        <v>（令和６年度補正分）</v>
      </c>
      <c r="F3" s="817"/>
      <c r="G3" s="817"/>
      <c r="H3" s="817"/>
      <c r="I3" s="817"/>
      <c r="J3" s="817"/>
      <c r="K3" s="817"/>
      <c r="L3" s="817"/>
      <c r="M3" s="761" t="s">
        <v>1</v>
      </c>
      <c r="N3" s="761"/>
      <c r="O3" s="761"/>
      <c r="P3" s="761"/>
      <c r="Q3" s="761"/>
      <c r="R3" s="761"/>
      <c r="S3" s="761"/>
      <c r="T3" s="761"/>
      <c r="U3" s="761"/>
      <c r="V3" s="761"/>
      <c r="W3" s="761"/>
      <c r="X3" s="761"/>
      <c r="Y3" s="761"/>
      <c r="Z3" s="761"/>
      <c r="AA3" s="761"/>
      <c r="AB3" s="819" t="str">
        <f>IF(AL3="都道府県","（都道府県分）",IF(AL3="政令指定都市","（市町村分）",IF(AL3="市町村","（市町村分）","")))</f>
        <v>（市町村分）</v>
      </c>
      <c r="AC3" s="819"/>
      <c r="AD3" s="819"/>
      <c r="AE3" s="819"/>
      <c r="AF3" s="819"/>
      <c r="AG3" s="819"/>
      <c r="AH3" s="18" t="s">
        <v>0</v>
      </c>
      <c r="AI3" s="18"/>
      <c r="AJ3" s="18"/>
      <c r="AK3" s="100" t="str">
        <f>VLOOKUP(AG1,'3_個別入力シート（新生活）'!$B$7:$CR$8,'3_個別入力シート（新生活）'!I6,0)</f>
        <v>R6補</v>
      </c>
      <c r="AL3" s="100" t="str">
        <f>VLOOKUP(AG1,'3_個別入力シート（新生活）'!$B$7:$CR$8,'3_個別入力シート（新生活）'!D6,0)</f>
        <v>市町村</v>
      </c>
      <c r="AM3" s="101"/>
      <c r="AN3" s="19"/>
      <c r="AO3" s="18"/>
      <c r="AP3" s="20"/>
    </row>
    <row r="4" spans="1:44" x14ac:dyDescent="0.1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21"/>
      <c r="AL4" s="21"/>
      <c r="AM4" s="21"/>
      <c r="AN4" s="18"/>
      <c r="AO4" s="18"/>
      <c r="AP4" s="20"/>
    </row>
    <row r="5" spans="1:44" ht="15" customHeight="1" x14ac:dyDescent="0.15">
      <c r="A5" s="18"/>
      <c r="B5" s="18"/>
      <c r="C5" s="18"/>
      <c r="D5" s="18"/>
      <c r="E5" s="18"/>
      <c r="F5" s="18"/>
      <c r="G5" s="18"/>
      <c r="H5" s="46"/>
      <c r="I5" s="18"/>
      <c r="J5" s="18"/>
      <c r="K5" s="18"/>
      <c r="L5" s="18"/>
      <c r="M5" s="18"/>
      <c r="N5" s="1247" t="s">
        <v>2</v>
      </c>
      <c r="O5" s="1247"/>
      <c r="P5" s="1247"/>
      <c r="Q5" s="1247"/>
      <c r="R5" s="1247"/>
      <c r="S5" s="1247"/>
      <c r="T5" s="829" t="str">
        <f>VLOOKUP(AG1,'3_個別入力シート（新生活）'!$B$7:$CR$8,'3_個別入力シート（新生活）'!G6,0)&amp; ""</f>
        <v>熊本県錦町</v>
      </c>
      <c r="U5" s="829"/>
      <c r="V5" s="829"/>
      <c r="W5" s="829"/>
      <c r="X5" s="829"/>
      <c r="Y5" s="829"/>
      <c r="Z5" s="829"/>
      <c r="AA5" s="829"/>
      <c r="AB5" s="829"/>
      <c r="AC5" s="829"/>
      <c r="AD5" s="829"/>
      <c r="AE5" s="829"/>
      <c r="AF5" s="829"/>
      <c r="AG5" s="829"/>
      <c r="AH5" s="829"/>
      <c r="AI5" s="524"/>
      <c r="AJ5" s="18"/>
      <c r="AK5" s="21"/>
      <c r="AL5" s="21"/>
      <c r="AM5" s="21"/>
      <c r="AN5" s="18"/>
      <c r="AO5" s="18"/>
      <c r="AP5" s="20"/>
    </row>
    <row r="6" spans="1:44" ht="15" customHeight="1" x14ac:dyDescent="0.15">
      <c r="N6" s="1237" t="s">
        <v>3</v>
      </c>
      <c r="O6" s="1237"/>
      <c r="P6" s="1237"/>
      <c r="Q6" s="1237"/>
      <c r="R6" s="1237"/>
      <c r="S6" s="1237"/>
      <c r="T6" s="781" t="str">
        <f>VLOOKUP(AG1,'3_個別入力シート（新生活）'!$B$7:$CR$8,'3_個別入力シート（新生活）'!H6,0)&amp; ""</f>
        <v>住民福祉課</v>
      </c>
      <c r="U6" s="781"/>
      <c r="V6" s="781"/>
      <c r="W6" s="781"/>
      <c r="X6" s="781"/>
      <c r="Y6" s="781"/>
      <c r="Z6" s="781"/>
      <c r="AA6" s="781"/>
      <c r="AB6" s="781"/>
      <c r="AC6" s="781"/>
      <c r="AD6" s="781"/>
      <c r="AE6" s="781"/>
      <c r="AF6" s="781"/>
      <c r="AG6" s="781"/>
      <c r="AH6" s="781"/>
      <c r="AI6" s="781"/>
      <c r="AK6" s="23"/>
      <c r="AL6" s="23"/>
      <c r="AM6" s="23"/>
      <c r="AP6" s="20"/>
    </row>
    <row r="7" spans="1:44" ht="12" customHeight="1" thickBot="1" x14ac:dyDescent="0.2">
      <c r="AK7" s="23"/>
      <c r="AL7" s="23"/>
      <c r="AM7" s="23"/>
      <c r="AP7" s="20"/>
    </row>
    <row r="8" spans="1:44" ht="12" customHeight="1" x14ac:dyDescent="0.15">
      <c r="A8" s="820" t="s">
        <v>4</v>
      </c>
      <c r="B8" s="821"/>
      <c r="C8" s="821"/>
      <c r="D8" s="821"/>
      <c r="E8" s="821"/>
      <c r="F8" s="821"/>
      <c r="G8" s="822"/>
      <c r="H8" s="1238" t="s">
        <v>36</v>
      </c>
      <c r="I8" s="1239"/>
      <c r="J8" s="1239"/>
      <c r="K8" s="1239"/>
      <c r="L8" s="1239"/>
      <c r="M8" s="1239"/>
      <c r="N8" s="1239"/>
      <c r="O8" s="1239"/>
      <c r="P8" s="1239"/>
      <c r="Q8" s="1239"/>
      <c r="R8" s="1239"/>
      <c r="S8" s="1239"/>
      <c r="T8" s="1239"/>
      <c r="U8" s="1239"/>
      <c r="V8" s="1239"/>
      <c r="W8" s="1239"/>
      <c r="X8" s="1239"/>
      <c r="Y8" s="1239"/>
      <c r="Z8" s="1239"/>
      <c r="AA8" s="1239"/>
      <c r="AB8" s="1239"/>
      <c r="AC8" s="1239"/>
      <c r="AD8" s="1239"/>
      <c r="AE8" s="1239"/>
      <c r="AF8" s="1239"/>
      <c r="AG8" s="1239"/>
      <c r="AH8" s="1239"/>
      <c r="AI8" s="1239"/>
      <c r="AJ8" s="1240"/>
      <c r="AK8" s="23"/>
      <c r="AL8" s="23"/>
      <c r="AM8" s="23"/>
      <c r="AP8" s="23"/>
      <c r="AQ8" s="23"/>
    </row>
    <row r="9" spans="1:44" ht="12" customHeight="1" x14ac:dyDescent="0.15">
      <c r="A9" s="766"/>
      <c r="B9" s="767"/>
      <c r="C9" s="767"/>
      <c r="D9" s="767"/>
      <c r="E9" s="767"/>
      <c r="F9" s="767"/>
      <c r="G9" s="768"/>
      <c r="H9" s="1241"/>
      <c r="I9" s="1242"/>
      <c r="J9" s="1242"/>
      <c r="K9" s="1242"/>
      <c r="L9" s="1242"/>
      <c r="M9" s="1242"/>
      <c r="N9" s="1242"/>
      <c r="O9" s="1242"/>
      <c r="P9" s="1242"/>
      <c r="Q9" s="1242"/>
      <c r="R9" s="1242"/>
      <c r="S9" s="1242"/>
      <c r="T9" s="1242"/>
      <c r="U9" s="1242"/>
      <c r="V9" s="1242"/>
      <c r="W9" s="1242"/>
      <c r="X9" s="1242"/>
      <c r="Y9" s="1242"/>
      <c r="Z9" s="1242"/>
      <c r="AA9" s="1242"/>
      <c r="AB9" s="1242"/>
      <c r="AC9" s="1242"/>
      <c r="AD9" s="1242"/>
      <c r="AE9" s="1242"/>
      <c r="AF9" s="1242"/>
      <c r="AG9" s="1242"/>
      <c r="AH9" s="1242"/>
      <c r="AI9" s="1242"/>
      <c r="AJ9" s="1243"/>
      <c r="AK9" s="23"/>
      <c r="AL9" s="23"/>
      <c r="AM9" s="23"/>
    </row>
    <row r="10" spans="1:44" ht="12" customHeight="1" x14ac:dyDescent="0.15">
      <c r="A10" s="763" t="s">
        <v>5</v>
      </c>
      <c r="B10" s="764"/>
      <c r="C10" s="764"/>
      <c r="D10" s="764"/>
      <c r="E10" s="764"/>
      <c r="F10" s="764"/>
      <c r="G10" s="765"/>
      <c r="H10" s="769" t="str">
        <f>VLOOKUP(AG1,'3_個別入力シート（新生活）'!$B$7:$CR$8,'3_個別入力シート（新生活）'!K6,0)&amp; ""</f>
        <v>都道府県主導型市町村連携コース</v>
      </c>
      <c r="I10" s="770"/>
      <c r="J10" s="770"/>
      <c r="K10" s="770"/>
      <c r="L10" s="770"/>
      <c r="M10" s="770"/>
      <c r="N10" s="770"/>
      <c r="O10" s="770"/>
      <c r="P10" s="770"/>
      <c r="Q10" s="770"/>
      <c r="R10" s="770"/>
      <c r="S10" s="770"/>
      <c r="T10" s="770"/>
      <c r="U10" s="770"/>
      <c r="V10" s="770"/>
      <c r="W10" s="770"/>
      <c r="X10" s="770"/>
      <c r="Y10" s="770"/>
      <c r="Z10" s="770"/>
      <c r="AA10" s="770"/>
      <c r="AB10" s="770"/>
      <c r="AC10" s="770"/>
      <c r="AD10" s="770"/>
      <c r="AE10" s="770"/>
      <c r="AF10" s="770"/>
      <c r="AG10" s="770"/>
      <c r="AH10" s="770"/>
      <c r="AI10" s="770"/>
      <c r="AJ10" s="771"/>
      <c r="AK10" s="23"/>
      <c r="AL10" s="23"/>
      <c r="AM10" s="23"/>
    </row>
    <row r="11" spans="1:44" ht="12" customHeight="1" x14ac:dyDescent="0.15">
      <c r="A11" s="766"/>
      <c r="B11" s="767"/>
      <c r="C11" s="767"/>
      <c r="D11" s="767"/>
      <c r="E11" s="767"/>
      <c r="F11" s="767"/>
      <c r="G11" s="768"/>
      <c r="H11" s="772"/>
      <c r="I11" s="773"/>
      <c r="J11" s="773"/>
      <c r="K11" s="773"/>
      <c r="L11" s="773"/>
      <c r="M11" s="773"/>
      <c r="N11" s="773"/>
      <c r="O11" s="773"/>
      <c r="P11" s="773"/>
      <c r="Q11" s="773"/>
      <c r="R11" s="773"/>
      <c r="S11" s="773"/>
      <c r="T11" s="773"/>
      <c r="U11" s="773"/>
      <c r="V11" s="773"/>
      <c r="W11" s="773"/>
      <c r="X11" s="773"/>
      <c r="Y11" s="773"/>
      <c r="Z11" s="773"/>
      <c r="AA11" s="773"/>
      <c r="AB11" s="773"/>
      <c r="AC11" s="773"/>
      <c r="AD11" s="773"/>
      <c r="AE11" s="773"/>
      <c r="AF11" s="773"/>
      <c r="AG11" s="773"/>
      <c r="AH11" s="773"/>
      <c r="AI11" s="773"/>
      <c r="AJ11" s="774"/>
      <c r="AK11" s="23"/>
      <c r="AL11" s="23"/>
      <c r="AM11" s="23"/>
      <c r="AP11" s="23"/>
      <c r="AQ11" s="23"/>
      <c r="AR11" s="23"/>
    </row>
    <row r="12" spans="1:44" ht="12" customHeight="1" x14ac:dyDescent="0.15">
      <c r="A12" s="775" t="s">
        <v>6</v>
      </c>
      <c r="B12" s="776"/>
      <c r="C12" s="776"/>
      <c r="D12" s="776"/>
      <c r="E12" s="776"/>
      <c r="F12" s="776"/>
      <c r="G12" s="776"/>
      <c r="H12" s="777" t="str">
        <f>VLOOKUP(AG1,'3_個別入力シート（新生活）'!$B$7:$CR$8,'3_個別入力シート（新生活）'!L6,0)&amp; ""</f>
        <v>4_2 結婚新生活支援事業（都道府県主導型市町村連携コース）</v>
      </c>
      <c r="I12" s="777"/>
      <c r="J12" s="777"/>
      <c r="K12" s="777"/>
      <c r="L12" s="777"/>
      <c r="M12" s="777"/>
      <c r="N12" s="777"/>
      <c r="O12" s="777"/>
      <c r="P12" s="777"/>
      <c r="Q12" s="777"/>
      <c r="R12" s="777"/>
      <c r="S12" s="777"/>
      <c r="T12" s="777"/>
      <c r="U12" s="777"/>
      <c r="V12" s="777"/>
      <c r="W12" s="777"/>
      <c r="X12" s="777"/>
      <c r="Y12" s="777"/>
      <c r="Z12" s="777"/>
      <c r="AA12" s="777"/>
      <c r="AB12" s="777"/>
      <c r="AC12" s="777"/>
      <c r="AD12" s="777"/>
      <c r="AE12" s="777"/>
      <c r="AF12" s="777"/>
      <c r="AG12" s="777"/>
      <c r="AH12" s="777"/>
      <c r="AI12" s="777"/>
      <c r="AJ12" s="778"/>
      <c r="AK12" s="23"/>
      <c r="AL12" s="23"/>
      <c r="AM12" s="23"/>
      <c r="AP12" s="23"/>
      <c r="AQ12" s="23"/>
      <c r="AR12" s="23"/>
    </row>
    <row r="13" spans="1:44" ht="12" customHeight="1" x14ac:dyDescent="0.15">
      <c r="A13" s="775"/>
      <c r="B13" s="776"/>
      <c r="C13" s="776"/>
      <c r="D13" s="776"/>
      <c r="E13" s="776"/>
      <c r="F13" s="776"/>
      <c r="G13" s="776"/>
      <c r="H13" s="777"/>
      <c r="I13" s="777"/>
      <c r="J13" s="777"/>
      <c r="K13" s="777"/>
      <c r="L13" s="777"/>
      <c r="M13" s="777"/>
      <c r="N13" s="777"/>
      <c r="O13" s="777"/>
      <c r="P13" s="777"/>
      <c r="Q13" s="777"/>
      <c r="R13" s="777"/>
      <c r="S13" s="777"/>
      <c r="T13" s="777"/>
      <c r="U13" s="777"/>
      <c r="V13" s="777"/>
      <c r="W13" s="777"/>
      <c r="X13" s="777"/>
      <c r="Y13" s="777"/>
      <c r="Z13" s="777"/>
      <c r="AA13" s="777"/>
      <c r="AB13" s="777"/>
      <c r="AC13" s="777"/>
      <c r="AD13" s="777"/>
      <c r="AE13" s="777"/>
      <c r="AF13" s="777"/>
      <c r="AG13" s="777"/>
      <c r="AH13" s="777"/>
      <c r="AI13" s="777"/>
      <c r="AJ13" s="778"/>
      <c r="AK13" s="23"/>
      <c r="AL13" s="23"/>
      <c r="AM13" s="23"/>
      <c r="AP13" s="55"/>
      <c r="AQ13" s="23"/>
      <c r="AR13" s="23"/>
    </row>
    <row r="14" spans="1:44" ht="12" customHeight="1" x14ac:dyDescent="0.15">
      <c r="A14" s="775" t="s">
        <v>7</v>
      </c>
      <c r="B14" s="776"/>
      <c r="C14" s="776"/>
      <c r="D14" s="776"/>
      <c r="E14" s="776"/>
      <c r="F14" s="776"/>
      <c r="G14" s="776"/>
      <c r="H14" s="769" t="str">
        <f>VLOOKUP(AG1,'3_個別入力シート（新生活）'!$B$7:$CR$8,'3_個別入力シート（新生活）'!M6,0)&amp; ""</f>
        <v>錦町結婚新生活支援事業</v>
      </c>
      <c r="I14" s="770"/>
      <c r="J14" s="770"/>
      <c r="K14" s="770"/>
      <c r="L14" s="770"/>
      <c r="M14" s="770"/>
      <c r="N14" s="770"/>
      <c r="O14" s="770"/>
      <c r="P14" s="770"/>
      <c r="Q14" s="770"/>
      <c r="R14" s="770"/>
      <c r="S14" s="770"/>
      <c r="T14" s="770"/>
      <c r="U14" s="770"/>
      <c r="V14" s="770"/>
      <c r="W14" s="770"/>
      <c r="X14" s="770"/>
      <c r="Y14" s="770"/>
      <c r="Z14" s="770"/>
      <c r="AA14" s="770"/>
      <c r="AB14" s="832" t="s">
        <v>8</v>
      </c>
      <c r="AC14" s="832"/>
      <c r="AD14" s="832"/>
      <c r="AE14" s="832"/>
      <c r="AF14" s="833" t="str">
        <f>VLOOKUP(AG1,'3_個別入力シート（新生活）'!$B$7:$CR$8,'3_個別入力シート（新生活）'!U6,0)&amp; ""</f>
        <v>継続</v>
      </c>
      <c r="AG14" s="833"/>
      <c r="AH14" s="833"/>
      <c r="AI14" s="833"/>
      <c r="AJ14" s="834"/>
      <c r="AK14" s="23"/>
      <c r="AL14" s="23"/>
      <c r="AM14" s="23"/>
      <c r="AP14" s="23"/>
      <c r="AQ14" s="23"/>
      <c r="AR14" s="23"/>
    </row>
    <row r="15" spans="1:44" ht="12" customHeight="1" x14ac:dyDescent="0.15">
      <c r="A15" s="775"/>
      <c r="B15" s="776"/>
      <c r="C15" s="776"/>
      <c r="D15" s="776"/>
      <c r="E15" s="776"/>
      <c r="F15" s="776"/>
      <c r="G15" s="776"/>
      <c r="H15" s="830"/>
      <c r="I15" s="831"/>
      <c r="J15" s="831"/>
      <c r="K15" s="831"/>
      <c r="L15" s="831"/>
      <c r="M15" s="831"/>
      <c r="N15" s="831"/>
      <c r="O15" s="831"/>
      <c r="P15" s="831"/>
      <c r="Q15" s="831"/>
      <c r="R15" s="831"/>
      <c r="S15" s="831"/>
      <c r="T15" s="831"/>
      <c r="U15" s="831"/>
      <c r="V15" s="831"/>
      <c r="W15" s="831"/>
      <c r="X15" s="831"/>
      <c r="Y15" s="831"/>
      <c r="Z15" s="831"/>
      <c r="AA15" s="831"/>
      <c r="AB15" s="832"/>
      <c r="AC15" s="832"/>
      <c r="AD15" s="832"/>
      <c r="AE15" s="832"/>
      <c r="AF15" s="833"/>
      <c r="AG15" s="833"/>
      <c r="AH15" s="833"/>
      <c r="AI15" s="833"/>
      <c r="AJ15" s="834"/>
      <c r="AK15" s="23"/>
      <c r="AL15" s="23"/>
      <c r="AM15" s="23"/>
      <c r="AP15" s="23"/>
      <c r="AQ15" s="23"/>
      <c r="AR15" s="23"/>
    </row>
    <row r="16" spans="1:44" ht="12" customHeight="1" x14ac:dyDescent="0.15">
      <c r="A16" s="775"/>
      <c r="B16" s="776"/>
      <c r="C16" s="776"/>
      <c r="D16" s="776"/>
      <c r="E16" s="776"/>
      <c r="F16" s="776"/>
      <c r="G16" s="776"/>
      <c r="H16" s="772"/>
      <c r="I16" s="773"/>
      <c r="J16" s="773"/>
      <c r="K16" s="773"/>
      <c r="L16" s="773"/>
      <c r="M16" s="773"/>
      <c r="N16" s="773"/>
      <c r="O16" s="773"/>
      <c r="P16" s="773"/>
      <c r="Q16" s="773"/>
      <c r="R16" s="773"/>
      <c r="S16" s="773"/>
      <c r="T16" s="773"/>
      <c r="U16" s="773"/>
      <c r="V16" s="773"/>
      <c r="W16" s="773"/>
      <c r="X16" s="773"/>
      <c r="Y16" s="773"/>
      <c r="Z16" s="773"/>
      <c r="AA16" s="773"/>
      <c r="AB16" s="832"/>
      <c r="AC16" s="832"/>
      <c r="AD16" s="832"/>
      <c r="AE16" s="832"/>
      <c r="AF16" s="833"/>
      <c r="AG16" s="833"/>
      <c r="AH16" s="833"/>
      <c r="AI16" s="833"/>
      <c r="AJ16" s="834"/>
      <c r="AK16" s="23"/>
      <c r="AL16" s="23"/>
      <c r="AM16" s="23"/>
      <c r="AP16" s="23"/>
      <c r="AQ16" s="23"/>
      <c r="AR16" s="23"/>
    </row>
    <row r="17" spans="1:46" x14ac:dyDescent="0.15">
      <c r="A17" s="775" t="s">
        <v>9</v>
      </c>
      <c r="B17" s="776"/>
      <c r="C17" s="776"/>
      <c r="D17" s="776"/>
      <c r="E17" s="776"/>
      <c r="F17" s="776"/>
      <c r="G17" s="776"/>
      <c r="H17" s="847" t="str">
        <f>VLOOKUP(AG1,'3_個別入力シート（新生活）'!$B$7:$CR$8,'3_個別入力シート（新生活）'!S6,0)&amp; ""</f>
        <v>令和7年4月1日</v>
      </c>
      <c r="I17" s="836"/>
      <c r="J17" s="836"/>
      <c r="K17" s="836"/>
      <c r="L17" s="836"/>
      <c r="M17" s="836"/>
      <c r="N17" s="836"/>
      <c r="O17" s="836"/>
      <c r="P17" s="836"/>
      <c r="Q17" s="849" t="s">
        <v>10</v>
      </c>
      <c r="R17" s="849"/>
      <c r="S17" s="836" t="str">
        <f>VLOOKUP(AG1,'3_個別入力シート（新生活）'!$B$7:$CR$8,'3_個別入力シート（新生活）'!T6,0)&amp; ""</f>
        <v>令和8年3月31日</v>
      </c>
      <c r="T17" s="836"/>
      <c r="U17" s="836"/>
      <c r="V17" s="836"/>
      <c r="W17" s="836"/>
      <c r="X17" s="836"/>
      <c r="Y17" s="836"/>
      <c r="Z17" s="836"/>
      <c r="AA17" s="837"/>
      <c r="AB17" s="840" t="s">
        <v>11</v>
      </c>
      <c r="AC17" s="840"/>
      <c r="AD17" s="840"/>
      <c r="AE17" s="840"/>
      <c r="AF17" s="1033">
        <f>DATEVALUE(AK17&amp;"年12月31日")</f>
        <v>44196</v>
      </c>
      <c r="AG17" s="1033"/>
      <c r="AH17" s="1033"/>
      <c r="AI17" s="1033"/>
      <c r="AJ17" s="1034"/>
      <c r="AK17" s="1124" t="str">
        <f>VLOOKUP(AG1,'3_個別入力シート（新生活）'!$B$7:$CR$8,'3_個別入力シート（新生活）'!V6,0)&amp; ""</f>
        <v>2020</v>
      </c>
      <c r="AL17" s="102"/>
      <c r="AM17" s="102"/>
      <c r="AN17" s="99"/>
      <c r="AP17" s="23"/>
      <c r="AQ17" s="23"/>
      <c r="AR17" s="23"/>
    </row>
    <row r="18" spans="1:46" x14ac:dyDescent="0.15">
      <c r="A18" s="775"/>
      <c r="B18" s="776"/>
      <c r="C18" s="776"/>
      <c r="D18" s="776"/>
      <c r="E18" s="776"/>
      <c r="F18" s="776"/>
      <c r="G18" s="776"/>
      <c r="H18" s="848"/>
      <c r="I18" s="838"/>
      <c r="J18" s="838"/>
      <c r="K18" s="838"/>
      <c r="L18" s="838"/>
      <c r="M18" s="838"/>
      <c r="N18" s="838"/>
      <c r="O18" s="838"/>
      <c r="P18" s="838"/>
      <c r="Q18" s="850"/>
      <c r="R18" s="850"/>
      <c r="S18" s="838"/>
      <c r="T18" s="838"/>
      <c r="U18" s="838"/>
      <c r="V18" s="838"/>
      <c r="W18" s="838"/>
      <c r="X18" s="838"/>
      <c r="Y18" s="838"/>
      <c r="Z18" s="838"/>
      <c r="AA18" s="839"/>
      <c r="AB18" s="840"/>
      <c r="AC18" s="840"/>
      <c r="AD18" s="840"/>
      <c r="AE18" s="840"/>
      <c r="AF18" s="1033"/>
      <c r="AG18" s="1033"/>
      <c r="AH18" s="1033"/>
      <c r="AI18" s="1033"/>
      <c r="AJ18" s="1034"/>
      <c r="AK18" s="1124"/>
      <c r="AL18" s="102"/>
      <c r="AM18" s="102"/>
      <c r="AN18" s="99"/>
      <c r="AO18" s="24"/>
      <c r="AP18" s="23"/>
      <c r="AQ18" s="23"/>
      <c r="AR18" s="23"/>
    </row>
    <row r="19" spans="1:46" ht="12" customHeight="1" x14ac:dyDescent="0.15">
      <c r="A19" s="851" t="s">
        <v>258</v>
      </c>
      <c r="B19" s="852"/>
      <c r="C19" s="852"/>
      <c r="D19" s="852"/>
      <c r="E19" s="852"/>
      <c r="F19" s="852"/>
      <c r="G19" s="853"/>
      <c r="H19" s="1101">
        <f>AK19*1</f>
        <v>2400000</v>
      </c>
      <c r="I19" s="1102"/>
      <c r="J19" s="1102"/>
      <c r="K19" s="1102"/>
      <c r="L19" s="1102"/>
      <c r="M19" s="1102"/>
      <c r="N19" s="1102"/>
      <c r="O19" s="1102"/>
      <c r="P19" s="1102"/>
      <c r="Q19" s="861" t="s">
        <v>364</v>
      </c>
      <c r="R19" s="861"/>
      <c r="S19" s="861"/>
      <c r="T19" s="861"/>
      <c r="U19" s="861"/>
      <c r="V19" s="861"/>
      <c r="W19" s="1105">
        <f>AL19*1</f>
        <v>0</v>
      </c>
      <c r="X19" s="1105"/>
      <c r="Y19" s="1105"/>
      <c r="Z19" s="1105"/>
      <c r="AA19" s="1106"/>
      <c r="AB19" s="861" t="s">
        <v>259</v>
      </c>
      <c r="AC19" s="861"/>
      <c r="AD19" s="861"/>
      <c r="AE19" s="861"/>
      <c r="AF19" s="1099">
        <f>AM19*1</f>
        <v>2400000</v>
      </c>
      <c r="AG19" s="1099"/>
      <c r="AH19" s="1099"/>
      <c r="AI19" s="1099"/>
      <c r="AJ19" s="1100"/>
      <c r="AK19" s="835">
        <f>VLOOKUP(AG1,'3_個別入力シート（新生活）'!$B$7:$CR$8,'3_個別入力シート（新生活）'!O6,0)</f>
        <v>2400000</v>
      </c>
      <c r="AL19" s="835">
        <f>VLOOKUP(AG1,'3_個別入力シート（新生活）'!$B$7:$CR$8,'3_個別入力シート（新生活）'!P6,0)</f>
        <v>0</v>
      </c>
      <c r="AM19" s="835">
        <f>VLOOKUP(AG1,'3_個別入力シート（新生活）'!$B$7:$CR$8,'3_個別入力シート（新生活）'!R6,0)</f>
        <v>2400000</v>
      </c>
      <c r="AN19" s="88"/>
      <c r="AO19" s="25"/>
      <c r="AQ19" s="23"/>
      <c r="AR19" s="23"/>
      <c r="AS19" s="23"/>
      <c r="AT19" s="23"/>
    </row>
    <row r="20" spans="1:46" ht="12" customHeight="1" x14ac:dyDescent="0.15">
      <c r="A20" s="854"/>
      <c r="B20" s="855"/>
      <c r="C20" s="855"/>
      <c r="D20" s="855"/>
      <c r="E20" s="855"/>
      <c r="F20" s="855"/>
      <c r="G20" s="856"/>
      <c r="H20" s="1103"/>
      <c r="I20" s="1104"/>
      <c r="J20" s="1104"/>
      <c r="K20" s="1104"/>
      <c r="L20" s="1104"/>
      <c r="M20" s="1104"/>
      <c r="N20" s="1104"/>
      <c r="O20" s="1104"/>
      <c r="P20" s="1104"/>
      <c r="Q20" s="861"/>
      <c r="R20" s="861"/>
      <c r="S20" s="861"/>
      <c r="T20" s="861"/>
      <c r="U20" s="861"/>
      <c r="V20" s="861"/>
      <c r="W20" s="1107"/>
      <c r="X20" s="1107"/>
      <c r="Y20" s="1107"/>
      <c r="Z20" s="1107"/>
      <c r="AA20" s="1108"/>
      <c r="AB20" s="861"/>
      <c r="AC20" s="861"/>
      <c r="AD20" s="861"/>
      <c r="AE20" s="861"/>
      <c r="AF20" s="1099"/>
      <c r="AG20" s="1099"/>
      <c r="AH20" s="1099"/>
      <c r="AI20" s="1099"/>
      <c r="AJ20" s="1100"/>
      <c r="AK20" s="835"/>
      <c r="AL20" s="835"/>
      <c r="AM20" s="835"/>
      <c r="AN20" s="88"/>
      <c r="AQ20" s="23"/>
      <c r="AR20" s="23"/>
      <c r="AS20" s="23"/>
      <c r="AT20" s="23"/>
    </row>
    <row r="21" spans="1:46" ht="12" customHeight="1" x14ac:dyDescent="0.15">
      <c r="A21" s="874" t="s">
        <v>392</v>
      </c>
      <c r="B21" s="852"/>
      <c r="C21" s="852"/>
      <c r="D21" s="852"/>
      <c r="E21" s="852"/>
      <c r="F21" s="852"/>
      <c r="G21" s="853"/>
      <c r="H21" s="1101">
        <f>AK21*1</f>
        <v>2400000</v>
      </c>
      <c r="I21" s="1102"/>
      <c r="J21" s="1102"/>
      <c r="K21" s="1102"/>
      <c r="L21" s="1102"/>
      <c r="M21" s="1102"/>
      <c r="N21" s="1102"/>
      <c r="O21" s="1102"/>
      <c r="P21" s="1102"/>
      <c r="Q21" s="1102"/>
      <c r="R21" s="1102"/>
      <c r="S21" s="1102"/>
      <c r="T21" s="1102"/>
      <c r="U21" s="1102"/>
      <c r="V21" s="1102"/>
      <c r="W21" s="1102"/>
      <c r="X21" s="1102"/>
      <c r="Y21" s="1102"/>
      <c r="Z21" s="1102"/>
      <c r="AA21" s="1102"/>
      <c r="AB21" s="1102"/>
      <c r="AC21" s="1102"/>
      <c r="AD21" s="1102"/>
      <c r="AE21" s="1102"/>
      <c r="AF21" s="1102"/>
      <c r="AG21" s="1102"/>
      <c r="AH21" s="1102"/>
      <c r="AI21" s="1102"/>
      <c r="AJ21" s="1113"/>
      <c r="AK21" s="835">
        <f>VLOOKUP(AG1,'3_個別入力シート（新生活）'!$B$7:$CR$8,'3_個別入力シート（新生活）'!Q6,0)</f>
        <v>2400000</v>
      </c>
      <c r="AL21" s="201"/>
      <c r="AM21" s="201"/>
      <c r="AN21" s="88"/>
      <c r="AO21" s="25"/>
      <c r="AQ21" s="23"/>
      <c r="AR21" s="23"/>
      <c r="AS21" s="23"/>
      <c r="AT21" s="23"/>
    </row>
    <row r="22" spans="1:46" ht="12" customHeight="1" x14ac:dyDescent="0.15">
      <c r="A22" s="854"/>
      <c r="B22" s="855"/>
      <c r="C22" s="855"/>
      <c r="D22" s="855"/>
      <c r="E22" s="855"/>
      <c r="F22" s="855"/>
      <c r="G22" s="856"/>
      <c r="H22" s="1103"/>
      <c r="I22" s="1104"/>
      <c r="J22" s="1104"/>
      <c r="K22" s="1104"/>
      <c r="L22" s="1104"/>
      <c r="M22" s="1104"/>
      <c r="N22" s="1104"/>
      <c r="O22" s="1104"/>
      <c r="P22" s="1104"/>
      <c r="Q22" s="1104"/>
      <c r="R22" s="1104"/>
      <c r="S22" s="1104"/>
      <c r="T22" s="1104"/>
      <c r="U22" s="1104"/>
      <c r="V22" s="1104"/>
      <c r="W22" s="1104"/>
      <c r="X22" s="1104"/>
      <c r="Y22" s="1104"/>
      <c r="Z22" s="1104"/>
      <c r="AA22" s="1104"/>
      <c r="AB22" s="1104"/>
      <c r="AC22" s="1104"/>
      <c r="AD22" s="1104"/>
      <c r="AE22" s="1104"/>
      <c r="AF22" s="1104"/>
      <c r="AG22" s="1104"/>
      <c r="AH22" s="1104"/>
      <c r="AI22" s="1104"/>
      <c r="AJ22" s="1114"/>
      <c r="AK22" s="835"/>
      <c r="AL22" s="201"/>
      <c r="AM22" s="201"/>
      <c r="AN22" s="88"/>
      <c r="AQ22" s="23"/>
      <c r="AR22" s="23"/>
      <c r="AS22" s="23"/>
      <c r="AT22" s="23"/>
    </row>
    <row r="23" spans="1:46" s="28" customFormat="1" ht="2.1" customHeight="1" x14ac:dyDescent="0.15">
      <c r="A23" s="1109" t="s">
        <v>260</v>
      </c>
      <c r="B23" s="877"/>
      <c r="C23" s="877"/>
      <c r="D23" s="877"/>
      <c r="E23" s="877"/>
      <c r="F23" s="877"/>
      <c r="G23" s="877"/>
      <c r="H23" s="1115" t="s">
        <v>292</v>
      </c>
      <c r="I23" s="1116"/>
      <c r="J23" s="1116"/>
      <c r="K23" s="1116"/>
      <c r="L23" s="1116"/>
      <c r="M23" s="1116"/>
      <c r="N23" s="1116"/>
      <c r="O23" s="1116"/>
      <c r="P23" s="1116"/>
      <c r="Q23" s="1116"/>
      <c r="R23" s="1116"/>
      <c r="S23" s="1116"/>
      <c r="T23" s="1116"/>
      <c r="U23" s="1116"/>
      <c r="V23" s="1116"/>
      <c r="W23" s="1116"/>
      <c r="X23" s="1116"/>
      <c r="Y23" s="1116"/>
      <c r="Z23" s="1116"/>
      <c r="AA23" s="1116"/>
      <c r="AB23" s="1116"/>
      <c r="AC23" s="1116"/>
      <c r="AD23" s="1116"/>
      <c r="AE23" s="1116"/>
      <c r="AF23" s="1116"/>
      <c r="AG23" s="1116"/>
      <c r="AH23" s="1116"/>
      <c r="AI23" s="1116"/>
      <c r="AJ23" s="1117"/>
      <c r="AK23" s="103"/>
      <c r="AL23" s="103"/>
      <c r="AM23" s="103"/>
    </row>
    <row r="24" spans="1:46" s="28" customFormat="1" ht="2.1" customHeight="1" x14ac:dyDescent="0.15">
      <c r="A24" s="1110"/>
      <c r="B24" s="1111"/>
      <c r="C24" s="1111"/>
      <c r="D24" s="1111"/>
      <c r="E24" s="1111"/>
      <c r="F24" s="1111"/>
      <c r="G24" s="1111"/>
      <c r="H24" s="1118"/>
      <c r="I24" s="1119"/>
      <c r="J24" s="1119"/>
      <c r="K24" s="1119"/>
      <c r="L24" s="1119"/>
      <c r="M24" s="1119"/>
      <c r="N24" s="1119"/>
      <c r="O24" s="1119"/>
      <c r="P24" s="1119"/>
      <c r="Q24" s="1119"/>
      <c r="R24" s="1119"/>
      <c r="S24" s="1119"/>
      <c r="T24" s="1119"/>
      <c r="U24" s="1119"/>
      <c r="V24" s="1119"/>
      <c r="W24" s="1119"/>
      <c r="X24" s="1119"/>
      <c r="Y24" s="1119"/>
      <c r="Z24" s="1119"/>
      <c r="AA24" s="1119"/>
      <c r="AB24" s="1119"/>
      <c r="AC24" s="1119"/>
      <c r="AD24" s="1119"/>
      <c r="AE24" s="1119"/>
      <c r="AF24" s="1119"/>
      <c r="AG24" s="1119"/>
      <c r="AH24" s="1119"/>
      <c r="AI24" s="1119"/>
      <c r="AJ24" s="1120"/>
      <c r="AK24" s="103"/>
      <c r="AL24" s="103"/>
      <c r="AM24" s="103"/>
    </row>
    <row r="25" spans="1:46" s="28" customFormat="1" ht="2.1" customHeight="1" x14ac:dyDescent="0.15">
      <c r="A25" s="1110"/>
      <c r="B25" s="1111"/>
      <c r="C25" s="1111"/>
      <c r="D25" s="1111"/>
      <c r="E25" s="1111"/>
      <c r="F25" s="1111"/>
      <c r="G25" s="1111"/>
      <c r="H25" s="1118"/>
      <c r="I25" s="1119"/>
      <c r="J25" s="1119"/>
      <c r="K25" s="1119"/>
      <c r="L25" s="1119"/>
      <c r="M25" s="1119"/>
      <c r="N25" s="1119"/>
      <c r="O25" s="1119"/>
      <c r="P25" s="1119"/>
      <c r="Q25" s="1119"/>
      <c r="R25" s="1119"/>
      <c r="S25" s="1119"/>
      <c r="T25" s="1119"/>
      <c r="U25" s="1119"/>
      <c r="V25" s="1119"/>
      <c r="W25" s="1119"/>
      <c r="X25" s="1119"/>
      <c r="Y25" s="1119"/>
      <c r="Z25" s="1119"/>
      <c r="AA25" s="1119"/>
      <c r="AB25" s="1119"/>
      <c r="AC25" s="1119"/>
      <c r="AD25" s="1119"/>
      <c r="AE25" s="1119"/>
      <c r="AF25" s="1119"/>
      <c r="AG25" s="1119"/>
      <c r="AH25" s="1119"/>
      <c r="AI25" s="1119"/>
      <c r="AJ25" s="1120"/>
      <c r="AK25" s="103"/>
      <c r="AL25" s="103"/>
      <c r="AM25" s="103"/>
    </row>
    <row r="26" spans="1:46" s="28" customFormat="1" ht="2.1" customHeight="1" x14ac:dyDescent="0.15">
      <c r="A26" s="1110"/>
      <c r="B26" s="1111"/>
      <c r="C26" s="1111"/>
      <c r="D26" s="1111"/>
      <c r="E26" s="1111"/>
      <c r="F26" s="1111"/>
      <c r="G26" s="1111"/>
      <c r="H26" s="1118"/>
      <c r="I26" s="1119"/>
      <c r="J26" s="1119"/>
      <c r="K26" s="1119"/>
      <c r="L26" s="1119"/>
      <c r="M26" s="1119"/>
      <c r="N26" s="1119"/>
      <c r="O26" s="1119"/>
      <c r="P26" s="1119"/>
      <c r="Q26" s="1119"/>
      <c r="R26" s="1119"/>
      <c r="S26" s="1119"/>
      <c r="T26" s="1119"/>
      <c r="U26" s="1119"/>
      <c r="V26" s="1119"/>
      <c r="W26" s="1119"/>
      <c r="X26" s="1119"/>
      <c r="Y26" s="1119"/>
      <c r="Z26" s="1119"/>
      <c r="AA26" s="1119"/>
      <c r="AB26" s="1119"/>
      <c r="AC26" s="1119"/>
      <c r="AD26" s="1119"/>
      <c r="AE26" s="1119"/>
      <c r="AF26" s="1119"/>
      <c r="AG26" s="1119"/>
      <c r="AH26" s="1119"/>
      <c r="AI26" s="1119"/>
      <c r="AJ26" s="1120"/>
      <c r="AK26" s="103"/>
      <c r="AL26" s="103"/>
      <c r="AM26" s="103"/>
    </row>
    <row r="27" spans="1:46" s="28" customFormat="1" ht="2.1" customHeight="1" x14ac:dyDescent="0.15">
      <c r="A27" s="1110"/>
      <c r="B27" s="1111"/>
      <c r="C27" s="1111"/>
      <c r="D27" s="1111"/>
      <c r="E27" s="1111"/>
      <c r="F27" s="1111"/>
      <c r="G27" s="1111"/>
      <c r="H27" s="1118"/>
      <c r="I27" s="1119"/>
      <c r="J27" s="1119"/>
      <c r="K27" s="1119"/>
      <c r="L27" s="1119"/>
      <c r="M27" s="1119"/>
      <c r="N27" s="1119"/>
      <c r="O27" s="1119"/>
      <c r="P27" s="1119"/>
      <c r="Q27" s="1119"/>
      <c r="R27" s="1119"/>
      <c r="S27" s="1119"/>
      <c r="T27" s="1119"/>
      <c r="U27" s="1119"/>
      <c r="V27" s="1119"/>
      <c r="W27" s="1119"/>
      <c r="X27" s="1119"/>
      <c r="Y27" s="1119"/>
      <c r="Z27" s="1119"/>
      <c r="AA27" s="1119"/>
      <c r="AB27" s="1119"/>
      <c r="AC27" s="1119"/>
      <c r="AD27" s="1119"/>
      <c r="AE27" s="1119"/>
      <c r="AF27" s="1119"/>
      <c r="AG27" s="1119"/>
      <c r="AH27" s="1119"/>
      <c r="AI27" s="1119"/>
      <c r="AJ27" s="1120"/>
      <c r="AK27" s="103"/>
      <c r="AL27" s="103"/>
      <c r="AM27" s="103"/>
    </row>
    <row r="28" spans="1:46" s="28" customFormat="1" ht="2.1" customHeight="1" x14ac:dyDescent="0.15">
      <c r="A28" s="1110"/>
      <c r="B28" s="1111"/>
      <c r="C28" s="1111"/>
      <c r="D28" s="1111"/>
      <c r="E28" s="1111"/>
      <c r="F28" s="1111"/>
      <c r="G28" s="1111"/>
      <c r="H28" s="1118"/>
      <c r="I28" s="1119"/>
      <c r="J28" s="1119"/>
      <c r="K28" s="1119"/>
      <c r="L28" s="1119"/>
      <c r="M28" s="1119"/>
      <c r="N28" s="1119"/>
      <c r="O28" s="1119"/>
      <c r="P28" s="1119"/>
      <c r="Q28" s="1119"/>
      <c r="R28" s="1119"/>
      <c r="S28" s="1119"/>
      <c r="T28" s="1119"/>
      <c r="U28" s="1119"/>
      <c r="V28" s="1119"/>
      <c r="W28" s="1119"/>
      <c r="X28" s="1119"/>
      <c r="Y28" s="1119"/>
      <c r="Z28" s="1119"/>
      <c r="AA28" s="1119"/>
      <c r="AB28" s="1119"/>
      <c r="AC28" s="1119"/>
      <c r="AD28" s="1119"/>
      <c r="AE28" s="1119"/>
      <c r="AF28" s="1119"/>
      <c r="AG28" s="1119"/>
      <c r="AH28" s="1119"/>
      <c r="AI28" s="1119"/>
      <c r="AJ28" s="1120"/>
      <c r="AK28" s="103"/>
      <c r="AL28" s="103"/>
      <c r="AM28" s="103"/>
    </row>
    <row r="29" spans="1:46" s="28" customFormat="1" ht="2.1" customHeight="1" x14ac:dyDescent="0.15">
      <c r="A29" s="1110"/>
      <c r="B29" s="1111"/>
      <c r="C29" s="1111"/>
      <c r="D29" s="1111"/>
      <c r="E29" s="1111"/>
      <c r="F29" s="1111"/>
      <c r="G29" s="1111"/>
      <c r="H29" s="1118"/>
      <c r="I29" s="1119"/>
      <c r="J29" s="1119"/>
      <c r="K29" s="1119"/>
      <c r="L29" s="1119"/>
      <c r="M29" s="1119"/>
      <c r="N29" s="1119"/>
      <c r="O29" s="1119"/>
      <c r="P29" s="1119"/>
      <c r="Q29" s="1119"/>
      <c r="R29" s="1119"/>
      <c r="S29" s="1119"/>
      <c r="T29" s="1119"/>
      <c r="U29" s="1119"/>
      <c r="V29" s="1119"/>
      <c r="W29" s="1119"/>
      <c r="X29" s="1119"/>
      <c r="Y29" s="1119"/>
      <c r="Z29" s="1119"/>
      <c r="AA29" s="1119"/>
      <c r="AB29" s="1119"/>
      <c r="AC29" s="1119"/>
      <c r="AD29" s="1119"/>
      <c r="AE29" s="1119"/>
      <c r="AF29" s="1119"/>
      <c r="AG29" s="1119"/>
      <c r="AH29" s="1119"/>
      <c r="AI29" s="1119"/>
      <c r="AJ29" s="1120"/>
      <c r="AK29" s="103"/>
      <c r="AL29" s="103"/>
      <c r="AM29" s="103"/>
    </row>
    <row r="30" spans="1:46" s="28" customFormat="1" ht="2.1" customHeight="1" x14ac:dyDescent="0.15">
      <c r="A30" s="1110"/>
      <c r="B30" s="1111"/>
      <c r="C30" s="1111"/>
      <c r="D30" s="1111"/>
      <c r="E30" s="1111"/>
      <c r="F30" s="1111"/>
      <c r="G30" s="1111"/>
      <c r="H30" s="1118"/>
      <c r="I30" s="1119"/>
      <c r="J30" s="1119"/>
      <c r="K30" s="1119"/>
      <c r="L30" s="1119"/>
      <c r="M30" s="1119"/>
      <c r="N30" s="1119"/>
      <c r="O30" s="1119"/>
      <c r="P30" s="1119"/>
      <c r="Q30" s="1119"/>
      <c r="R30" s="1119"/>
      <c r="S30" s="1119"/>
      <c r="T30" s="1119"/>
      <c r="U30" s="1119"/>
      <c r="V30" s="1119"/>
      <c r="W30" s="1119"/>
      <c r="X30" s="1119"/>
      <c r="Y30" s="1119"/>
      <c r="Z30" s="1119"/>
      <c r="AA30" s="1119"/>
      <c r="AB30" s="1119"/>
      <c r="AC30" s="1119"/>
      <c r="AD30" s="1119"/>
      <c r="AE30" s="1119"/>
      <c r="AF30" s="1119"/>
      <c r="AG30" s="1119"/>
      <c r="AH30" s="1119"/>
      <c r="AI30" s="1119"/>
      <c r="AJ30" s="1120"/>
      <c r="AK30" s="103"/>
      <c r="AL30" s="103"/>
      <c r="AM30" s="103"/>
    </row>
    <row r="31" spans="1:46" s="28" customFormat="1" ht="2.1" customHeight="1" x14ac:dyDescent="0.15">
      <c r="A31" s="1112"/>
      <c r="B31" s="801"/>
      <c r="C31" s="801"/>
      <c r="D31" s="801"/>
      <c r="E31" s="801"/>
      <c r="F31" s="801"/>
      <c r="G31" s="801"/>
      <c r="H31" s="1121"/>
      <c r="I31" s="1122"/>
      <c r="J31" s="1122"/>
      <c r="K31" s="1122"/>
      <c r="L31" s="1122"/>
      <c r="M31" s="1122"/>
      <c r="N31" s="1122"/>
      <c r="O31" s="1122"/>
      <c r="P31" s="1122"/>
      <c r="Q31" s="1122"/>
      <c r="R31" s="1122"/>
      <c r="S31" s="1122"/>
      <c r="T31" s="1122"/>
      <c r="U31" s="1122"/>
      <c r="V31" s="1122"/>
      <c r="W31" s="1122"/>
      <c r="X31" s="1122"/>
      <c r="Y31" s="1122"/>
      <c r="Z31" s="1122"/>
      <c r="AA31" s="1122"/>
      <c r="AB31" s="1122"/>
      <c r="AC31" s="1122"/>
      <c r="AD31" s="1122"/>
      <c r="AE31" s="1122"/>
      <c r="AF31" s="1122"/>
      <c r="AG31" s="1122"/>
      <c r="AH31" s="1122"/>
      <c r="AI31" s="1122"/>
      <c r="AJ31" s="1123"/>
      <c r="AK31" s="103"/>
      <c r="AL31" s="103"/>
      <c r="AM31" s="103"/>
    </row>
    <row r="32" spans="1:46" s="18" customFormat="1" ht="12" customHeight="1" x14ac:dyDescent="0.15">
      <c r="A32" s="1008" t="s">
        <v>390</v>
      </c>
      <c r="B32" s="1041"/>
      <c r="C32" s="1041"/>
      <c r="D32" s="1041"/>
      <c r="E32" s="1041"/>
      <c r="F32" s="1041"/>
      <c r="G32" s="1042"/>
      <c r="H32" s="898" t="s">
        <v>411</v>
      </c>
      <c r="I32" s="899"/>
      <c r="J32" s="899"/>
      <c r="K32" s="899"/>
      <c r="L32" s="899"/>
      <c r="M32" s="899"/>
      <c r="N32" s="899"/>
      <c r="O32" s="899"/>
      <c r="P32" s="899"/>
      <c r="Q32" s="899"/>
      <c r="R32" s="899"/>
      <c r="S32" s="899"/>
      <c r="T32" s="899"/>
      <c r="U32" s="899"/>
      <c r="V32" s="899"/>
      <c r="W32" s="899"/>
      <c r="X32" s="899"/>
      <c r="Y32" s="899"/>
      <c r="Z32" s="899"/>
      <c r="AA32" s="899"/>
      <c r="AB32" s="899"/>
      <c r="AC32" s="899"/>
      <c r="AD32" s="899"/>
      <c r="AE32" s="899"/>
      <c r="AF32" s="899"/>
      <c r="AG32" s="899"/>
      <c r="AH32" s="899"/>
      <c r="AI32" s="899"/>
      <c r="AJ32" s="900"/>
      <c r="AK32" s="21"/>
      <c r="AL32" s="21"/>
      <c r="AM32" s="21"/>
    </row>
    <row r="33" spans="1:45" s="18" customFormat="1" ht="15.6" customHeight="1" x14ac:dyDescent="0.15">
      <c r="A33" s="1043"/>
      <c r="B33" s="1044"/>
      <c r="C33" s="1044"/>
      <c r="D33" s="1044"/>
      <c r="E33" s="1044"/>
      <c r="F33" s="1044"/>
      <c r="G33" s="1045"/>
      <c r="H33" s="791" t="str">
        <f>VLOOKUP(AG1,'3_個別入力シート（新生活）'!$B$7:$CR$8,'3_個別入力シート（新生活）'!Y6,0)&amp; ""</f>
        <v>本町において総合計画の中で出産・子育てに対する支援をしている。
結婚支援については結婚相談員を配置しマッチング等を行っているが、結婚件数は経年的に減少傾向にある。若い世代が結婚に対する経済的不安を抱えていることや個々のライフプランの考え方が主な要因であると分析している。</v>
      </c>
      <c r="I33" s="792"/>
      <c r="J33" s="792"/>
      <c r="K33" s="792"/>
      <c r="L33" s="792"/>
      <c r="M33" s="792"/>
      <c r="N33" s="792"/>
      <c r="O33" s="792"/>
      <c r="P33" s="792"/>
      <c r="Q33" s="792"/>
      <c r="R33" s="792"/>
      <c r="S33" s="792"/>
      <c r="T33" s="792"/>
      <c r="U33" s="792"/>
      <c r="V33" s="792"/>
      <c r="W33" s="792"/>
      <c r="X33" s="792"/>
      <c r="Y33" s="792"/>
      <c r="Z33" s="792"/>
      <c r="AA33" s="792"/>
      <c r="AB33" s="792"/>
      <c r="AC33" s="792"/>
      <c r="AD33" s="792"/>
      <c r="AE33" s="792"/>
      <c r="AF33" s="792"/>
      <c r="AG33" s="792"/>
      <c r="AH33" s="792"/>
      <c r="AI33" s="792"/>
      <c r="AJ33" s="793"/>
      <c r="AK33" s="21"/>
      <c r="AL33" s="21"/>
      <c r="AM33" s="21"/>
    </row>
    <row r="34" spans="1:45" s="18" customFormat="1" ht="15.6" customHeight="1" x14ac:dyDescent="0.15">
      <c r="A34" s="1043"/>
      <c r="B34" s="1044"/>
      <c r="C34" s="1044"/>
      <c r="D34" s="1044"/>
      <c r="E34" s="1044"/>
      <c r="F34" s="1044"/>
      <c r="G34" s="1045"/>
      <c r="H34" s="791"/>
      <c r="I34" s="792"/>
      <c r="J34" s="792"/>
      <c r="K34" s="792"/>
      <c r="L34" s="792"/>
      <c r="M34" s="792"/>
      <c r="N34" s="792"/>
      <c r="O34" s="792"/>
      <c r="P34" s="792"/>
      <c r="Q34" s="792"/>
      <c r="R34" s="792"/>
      <c r="S34" s="792"/>
      <c r="T34" s="792"/>
      <c r="U34" s="792"/>
      <c r="V34" s="792"/>
      <c r="W34" s="792"/>
      <c r="X34" s="792"/>
      <c r="Y34" s="792"/>
      <c r="Z34" s="792"/>
      <c r="AA34" s="792"/>
      <c r="AB34" s="792"/>
      <c r="AC34" s="792"/>
      <c r="AD34" s="792"/>
      <c r="AE34" s="792"/>
      <c r="AF34" s="792"/>
      <c r="AG34" s="792"/>
      <c r="AH34" s="792"/>
      <c r="AI34" s="792"/>
      <c r="AJ34" s="793"/>
      <c r="AK34" s="21"/>
      <c r="AL34" s="21"/>
      <c r="AM34" s="21"/>
    </row>
    <row r="35" spans="1:45" s="18" customFormat="1" ht="15.6" customHeight="1" x14ac:dyDescent="0.15">
      <c r="A35" s="1043"/>
      <c r="B35" s="1044"/>
      <c r="C35" s="1044"/>
      <c r="D35" s="1044"/>
      <c r="E35" s="1044"/>
      <c r="F35" s="1044"/>
      <c r="G35" s="1045"/>
      <c r="H35" s="791"/>
      <c r="I35" s="792"/>
      <c r="J35" s="792"/>
      <c r="K35" s="792"/>
      <c r="L35" s="792"/>
      <c r="M35" s="792"/>
      <c r="N35" s="792"/>
      <c r="O35" s="792"/>
      <c r="P35" s="792"/>
      <c r="Q35" s="792"/>
      <c r="R35" s="792"/>
      <c r="S35" s="792"/>
      <c r="T35" s="792"/>
      <c r="U35" s="792"/>
      <c r="V35" s="792"/>
      <c r="W35" s="792"/>
      <c r="X35" s="792"/>
      <c r="Y35" s="792"/>
      <c r="Z35" s="792"/>
      <c r="AA35" s="792"/>
      <c r="AB35" s="792"/>
      <c r="AC35" s="792"/>
      <c r="AD35" s="792"/>
      <c r="AE35" s="792"/>
      <c r="AF35" s="792"/>
      <c r="AG35" s="792"/>
      <c r="AH35" s="792"/>
      <c r="AI35" s="792"/>
      <c r="AJ35" s="793"/>
      <c r="AK35" s="21"/>
      <c r="AL35" s="21"/>
      <c r="AM35" s="21"/>
    </row>
    <row r="36" spans="1:45" s="18" customFormat="1" ht="15.6" customHeight="1" x14ac:dyDescent="0.15">
      <c r="A36" s="1043"/>
      <c r="B36" s="1044"/>
      <c r="C36" s="1044"/>
      <c r="D36" s="1044"/>
      <c r="E36" s="1044"/>
      <c r="F36" s="1044"/>
      <c r="G36" s="1045"/>
      <c r="H36" s="791"/>
      <c r="I36" s="792"/>
      <c r="J36" s="792"/>
      <c r="K36" s="792"/>
      <c r="L36" s="792"/>
      <c r="M36" s="792"/>
      <c r="N36" s="792"/>
      <c r="O36" s="792"/>
      <c r="P36" s="792"/>
      <c r="Q36" s="792"/>
      <c r="R36" s="792"/>
      <c r="S36" s="792"/>
      <c r="T36" s="792"/>
      <c r="U36" s="792"/>
      <c r="V36" s="792"/>
      <c r="W36" s="792"/>
      <c r="X36" s="792"/>
      <c r="Y36" s="792"/>
      <c r="Z36" s="792"/>
      <c r="AA36" s="792"/>
      <c r="AB36" s="792"/>
      <c r="AC36" s="792"/>
      <c r="AD36" s="792"/>
      <c r="AE36" s="792"/>
      <c r="AF36" s="792"/>
      <c r="AG36" s="792"/>
      <c r="AH36" s="792"/>
      <c r="AI36" s="792"/>
      <c r="AJ36" s="793"/>
      <c r="AK36" s="21"/>
      <c r="AL36" s="21"/>
      <c r="AM36" s="21"/>
      <c r="AQ36" s="46"/>
    </row>
    <row r="37" spans="1:45" s="18" customFormat="1" ht="12" customHeight="1" x14ac:dyDescent="0.15">
      <c r="A37" s="1043"/>
      <c r="B37" s="1044"/>
      <c r="C37" s="1044"/>
      <c r="D37" s="1044"/>
      <c r="E37" s="1044"/>
      <c r="F37" s="1044"/>
      <c r="G37" s="1045"/>
      <c r="H37" s="898" t="s">
        <v>177</v>
      </c>
      <c r="I37" s="899"/>
      <c r="J37" s="899"/>
      <c r="K37" s="899"/>
      <c r="L37" s="899"/>
      <c r="M37" s="899"/>
      <c r="N37" s="899"/>
      <c r="O37" s="899"/>
      <c r="P37" s="899"/>
      <c r="Q37" s="899"/>
      <c r="R37" s="899"/>
      <c r="S37" s="899"/>
      <c r="T37" s="899"/>
      <c r="U37" s="899"/>
      <c r="V37" s="899"/>
      <c r="W37" s="899"/>
      <c r="X37" s="899"/>
      <c r="Y37" s="899"/>
      <c r="Z37" s="899"/>
      <c r="AA37" s="899"/>
      <c r="AB37" s="899"/>
      <c r="AC37" s="899"/>
      <c r="AD37" s="899"/>
      <c r="AE37" s="899"/>
      <c r="AF37" s="899"/>
      <c r="AG37" s="899"/>
      <c r="AH37" s="899"/>
      <c r="AI37" s="899"/>
      <c r="AJ37" s="900"/>
      <c r="AK37" s="21"/>
      <c r="AL37" s="21"/>
      <c r="AM37" s="21"/>
    </row>
    <row r="38" spans="1:45" s="18" customFormat="1" ht="12" customHeight="1" x14ac:dyDescent="0.15">
      <c r="A38" s="1043"/>
      <c r="B38" s="1044"/>
      <c r="C38" s="1044"/>
      <c r="D38" s="1044"/>
      <c r="E38" s="1044"/>
      <c r="F38" s="1044"/>
      <c r="G38" s="1045"/>
      <c r="H38" s="791" t="str">
        <f>VLOOKUP(AG1,'3_個別入力シート（新生活）'!$B$7:$CR$8,'3_個別入力シート（新生活）'!Z6,0)&amp; ""</f>
        <v>結婚新生活支援事業を実施し、経済的不安を抱えている方に対して補助を行うもの</v>
      </c>
      <c r="I38" s="792"/>
      <c r="J38" s="792"/>
      <c r="K38" s="792"/>
      <c r="L38" s="792"/>
      <c r="M38" s="792"/>
      <c r="N38" s="792"/>
      <c r="O38" s="792"/>
      <c r="P38" s="792"/>
      <c r="Q38" s="792"/>
      <c r="R38" s="792"/>
      <c r="S38" s="792"/>
      <c r="T38" s="792"/>
      <c r="U38" s="792"/>
      <c r="V38" s="792"/>
      <c r="W38" s="792"/>
      <c r="X38" s="792"/>
      <c r="Y38" s="792"/>
      <c r="Z38" s="792"/>
      <c r="AA38" s="792"/>
      <c r="AB38" s="792"/>
      <c r="AC38" s="792"/>
      <c r="AD38" s="792"/>
      <c r="AE38" s="792"/>
      <c r="AF38" s="792"/>
      <c r="AG38" s="792"/>
      <c r="AH38" s="792"/>
      <c r="AI38" s="792"/>
      <c r="AJ38" s="793"/>
      <c r="AK38" s="21"/>
      <c r="AL38" s="21"/>
      <c r="AM38" s="21"/>
    </row>
    <row r="39" spans="1:45" s="18" customFormat="1" ht="12" customHeight="1" x14ac:dyDescent="0.15">
      <c r="A39" s="1043"/>
      <c r="B39" s="1044"/>
      <c r="C39" s="1044"/>
      <c r="D39" s="1044"/>
      <c r="E39" s="1044"/>
      <c r="F39" s="1044"/>
      <c r="G39" s="1045"/>
      <c r="H39" s="791"/>
      <c r="I39" s="792"/>
      <c r="J39" s="792"/>
      <c r="K39" s="792"/>
      <c r="L39" s="792"/>
      <c r="M39" s="792"/>
      <c r="N39" s="792"/>
      <c r="O39" s="792"/>
      <c r="P39" s="792"/>
      <c r="Q39" s="792"/>
      <c r="R39" s="792"/>
      <c r="S39" s="792"/>
      <c r="T39" s="792"/>
      <c r="U39" s="792"/>
      <c r="V39" s="792"/>
      <c r="W39" s="792"/>
      <c r="X39" s="792"/>
      <c r="Y39" s="792"/>
      <c r="Z39" s="792"/>
      <c r="AA39" s="792"/>
      <c r="AB39" s="792"/>
      <c r="AC39" s="792"/>
      <c r="AD39" s="792"/>
      <c r="AE39" s="792"/>
      <c r="AF39" s="792"/>
      <c r="AG39" s="792"/>
      <c r="AH39" s="792"/>
      <c r="AI39" s="792"/>
      <c r="AJ39" s="793"/>
      <c r="AK39" s="21"/>
      <c r="AL39" s="21"/>
      <c r="AM39" s="21"/>
    </row>
    <row r="40" spans="1:45" s="18" customFormat="1" ht="12" customHeight="1" x14ac:dyDescent="0.15">
      <c r="A40" s="1046"/>
      <c r="B40" s="1047"/>
      <c r="C40" s="1047"/>
      <c r="D40" s="1047"/>
      <c r="E40" s="1047"/>
      <c r="F40" s="1047"/>
      <c r="G40" s="1048"/>
      <c r="H40" s="794"/>
      <c r="I40" s="795"/>
      <c r="J40" s="795"/>
      <c r="K40" s="795"/>
      <c r="L40" s="795"/>
      <c r="M40" s="795"/>
      <c r="N40" s="795"/>
      <c r="O40" s="795"/>
      <c r="P40" s="795"/>
      <c r="Q40" s="795"/>
      <c r="R40" s="795"/>
      <c r="S40" s="795"/>
      <c r="T40" s="795"/>
      <c r="U40" s="795"/>
      <c r="V40" s="795"/>
      <c r="W40" s="795"/>
      <c r="X40" s="795"/>
      <c r="Y40" s="795"/>
      <c r="Z40" s="795"/>
      <c r="AA40" s="795"/>
      <c r="AB40" s="795"/>
      <c r="AC40" s="795"/>
      <c r="AD40" s="795"/>
      <c r="AE40" s="795"/>
      <c r="AF40" s="795"/>
      <c r="AG40" s="795"/>
      <c r="AH40" s="795"/>
      <c r="AI40" s="795"/>
      <c r="AJ40" s="796"/>
      <c r="AK40" s="21"/>
      <c r="AL40" s="21"/>
      <c r="AM40" s="21"/>
    </row>
    <row r="41" spans="1:45" s="20" customFormat="1" ht="12" customHeight="1" x14ac:dyDescent="0.15">
      <c r="A41" s="1228" t="s">
        <v>22</v>
      </c>
      <c r="B41" s="1229"/>
      <c r="C41" s="1137" t="s">
        <v>49</v>
      </c>
      <c r="D41" s="1138"/>
      <c r="E41" s="1138"/>
      <c r="F41" s="1138"/>
      <c r="G41" s="1138"/>
      <c r="H41" s="1138"/>
      <c r="I41" s="1138"/>
      <c r="J41" s="1138"/>
      <c r="K41" s="1138"/>
      <c r="L41" s="1138"/>
      <c r="M41" s="1138"/>
      <c r="N41" s="1138"/>
      <c r="O41" s="1138"/>
      <c r="P41" s="1138"/>
      <c r="Q41" s="1138"/>
      <c r="R41" s="1138"/>
      <c r="S41" s="1138"/>
      <c r="T41" s="1138"/>
      <c r="U41" s="1138"/>
      <c r="V41" s="1138"/>
      <c r="W41" s="1138"/>
      <c r="X41" s="1138"/>
      <c r="Y41" s="1138"/>
      <c r="Z41" s="1138"/>
      <c r="AA41" s="1138"/>
      <c r="AB41" s="1138"/>
      <c r="AC41" s="1138"/>
      <c r="AD41" s="1138"/>
      <c r="AE41" s="1138"/>
      <c r="AF41" s="1138"/>
      <c r="AG41" s="1138"/>
      <c r="AH41" s="1138"/>
      <c r="AI41" s="1138"/>
      <c r="AJ41" s="1139"/>
      <c r="AK41" s="23"/>
      <c r="AL41" s="23"/>
      <c r="AM41" s="23"/>
      <c r="AN41" s="22"/>
      <c r="AO41" s="22"/>
      <c r="AP41" s="22"/>
      <c r="AQ41" s="22"/>
      <c r="AR41" s="22"/>
      <c r="AS41" s="22"/>
    </row>
    <row r="42" spans="1:45" x14ac:dyDescent="0.15">
      <c r="A42" s="1230"/>
      <c r="B42" s="1231"/>
      <c r="C42" s="1217" t="s">
        <v>188</v>
      </c>
      <c r="D42" s="1218"/>
      <c r="E42" s="1218"/>
      <c r="F42" s="1218"/>
      <c r="G42" s="1218"/>
      <c r="H42" s="1218"/>
      <c r="I42" s="1218"/>
      <c r="J42" s="1218"/>
      <c r="K42" s="1218"/>
      <c r="L42" s="1218"/>
      <c r="M42" s="1218"/>
      <c r="N42" s="1218"/>
      <c r="O42" s="1218"/>
      <c r="P42" s="1218"/>
      <c r="Q42" s="1218"/>
      <c r="R42" s="1218"/>
      <c r="S42" s="1218"/>
      <c r="T42" s="1218"/>
      <c r="U42" s="1218"/>
      <c r="V42" s="1218"/>
      <c r="W42" s="1218"/>
      <c r="X42" s="1218"/>
      <c r="Y42" s="1218"/>
      <c r="Z42" s="1218"/>
      <c r="AA42" s="1218"/>
      <c r="AB42" s="1218"/>
      <c r="AC42" s="1218"/>
      <c r="AD42" s="1218"/>
      <c r="AE42" s="1218"/>
      <c r="AF42" s="1218"/>
      <c r="AG42" s="1218"/>
      <c r="AH42" s="1218"/>
      <c r="AI42" s="1218"/>
      <c r="AJ42" s="1219"/>
      <c r="AK42" s="23"/>
      <c r="AL42" s="23"/>
      <c r="AM42" s="23"/>
    </row>
    <row r="43" spans="1:45" x14ac:dyDescent="0.15">
      <c r="A43" s="1230"/>
      <c r="B43" s="1231"/>
      <c r="C43" s="41"/>
      <c r="D43" s="1060" t="str">
        <f>VLOOKUP(AG1,'3_個別入力シート（新生活）'!$B$7:$CR$8,'3_個別入力シート（新生活）'!AA6,0)&amp; ""</f>
        <v>○</v>
      </c>
      <c r="E43" s="1061"/>
      <c r="F43" s="1125" t="s">
        <v>185</v>
      </c>
      <c r="G43" s="1126"/>
      <c r="H43" s="1126"/>
      <c r="I43" s="1126"/>
      <c r="J43" s="1127"/>
      <c r="K43" s="253"/>
      <c r="L43" s="1060" t="str">
        <f>VLOOKUP(AG1,'3_個別入力シート（新生活）'!$B$7:$CR$8,'3_個別入力シート（新生活）'!AB6,0)&amp; ""</f>
        <v>○</v>
      </c>
      <c r="M43" s="1061"/>
      <c r="N43" s="1125" t="s">
        <v>349</v>
      </c>
      <c r="O43" s="1126"/>
      <c r="P43" s="1126"/>
      <c r="Q43" s="1126"/>
      <c r="R43" s="1127"/>
      <c r="S43" s="253"/>
      <c r="T43" s="1060" t="str">
        <f>VLOOKUP(AG1,'3_個別入力シート（新生活）'!$B$7:$CR$8,'3_個別入力シート（新生活）'!AC6,0)&amp; ""</f>
        <v>○</v>
      </c>
      <c r="U43" s="1061"/>
      <c r="V43" s="1125" t="s">
        <v>186</v>
      </c>
      <c r="W43" s="1126"/>
      <c r="X43" s="1126"/>
      <c r="Y43" s="1126"/>
      <c r="Z43" s="1127"/>
      <c r="AA43" s="253"/>
      <c r="AB43" s="1060" t="str">
        <f>VLOOKUP(AG1,'3_個別入力シート（新生活）'!$B$7:$CR$8,'3_個別入力シート（新生活）'!AD6,0)&amp; ""</f>
        <v>○</v>
      </c>
      <c r="AC43" s="1061"/>
      <c r="AD43" s="1125" t="s">
        <v>52</v>
      </c>
      <c r="AE43" s="1126"/>
      <c r="AF43" s="1126"/>
      <c r="AG43" s="1126"/>
      <c r="AH43" s="1127"/>
      <c r="AI43" s="45"/>
      <c r="AJ43" s="42"/>
      <c r="AK43" s="104"/>
      <c r="AL43" s="104"/>
      <c r="AM43" s="104"/>
      <c r="AN43" s="29"/>
      <c r="AP43" s="20"/>
    </row>
    <row r="44" spans="1:45" x14ac:dyDescent="0.15">
      <c r="A44" s="1230"/>
      <c r="B44" s="1231"/>
      <c r="C44" s="41"/>
      <c r="D44" s="1062"/>
      <c r="E44" s="1063"/>
      <c r="F44" s="1128"/>
      <c r="G44" s="1129"/>
      <c r="H44" s="1129"/>
      <c r="I44" s="1129"/>
      <c r="J44" s="1130"/>
      <c r="K44" s="253"/>
      <c r="L44" s="1062"/>
      <c r="M44" s="1063"/>
      <c r="N44" s="1128"/>
      <c r="O44" s="1129"/>
      <c r="P44" s="1129"/>
      <c r="Q44" s="1129"/>
      <c r="R44" s="1130"/>
      <c r="S44" s="253"/>
      <c r="T44" s="1062"/>
      <c r="U44" s="1063"/>
      <c r="V44" s="1128"/>
      <c r="W44" s="1129"/>
      <c r="X44" s="1129"/>
      <c r="Y44" s="1129"/>
      <c r="Z44" s="1130"/>
      <c r="AA44" s="253"/>
      <c r="AB44" s="1062"/>
      <c r="AC44" s="1063"/>
      <c r="AD44" s="1128"/>
      <c r="AE44" s="1129"/>
      <c r="AF44" s="1129"/>
      <c r="AG44" s="1129"/>
      <c r="AH44" s="1130"/>
      <c r="AI44" s="45"/>
      <c r="AJ44" s="42"/>
      <c r="AK44" s="104"/>
      <c r="AL44" s="104"/>
      <c r="AM44" s="104"/>
      <c r="AN44" s="29"/>
      <c r="AP44" s="20"/>
    </row>
    <row r="45" spans="1:45" s="20" customFormat="1" x14ac:dyDescent="0.15">
      <c r="A45" s="1230"/>
      <c r="B45" s="1231"/>
      <c r="C45" s="1140" t="s">
        <v>350</v>
      </c>
      <c r="D45" s="1141"/>
      <c r="E45" s="1141"/>
      <c r="F45" s="1141"/>
      <c r="G45" s="1141"/>
      <c r="H45" s="1141"/>
      <c r="I45" s="1141"/>
      <c r="J45" s="1141"/>
      <c r="K45" s="1141"/>
      <c r="L45" s="1141"/>
      <c r="M45" s="1141"/>
      <c r="N45" s="1141"/>
      <c r="O45" s="1141"/>
      <c r="P45" s="1141"/>
      <c r="Q45" s="1141"/>
      <c r="R45" s="1141"/>
      <c r="S45" s="1141"/>
      <c r="T45" s="1141"/>
      <c r="U45" s="1141"/>
      <c r="V45" s="1141"/>
      <c r="W45" s="1141"/>
      <c r="X45" s="1141"/>
      <c r="Y45" s="1141"/>
      <c r="Z45" s="1141"/>
      <c r="AA45" s="1141"/>
      <c r="AB45" s="1141"/>
      <c r="AC45" s="1141"/>
      <c r="AD45" s="1141"/>
      <c r="AE45" s="1141"/>
      <c r="AF45" s="1141"/>
      <c r="AG45" s="1141"/>
      <c r="AH45" s="1141"/>
      <c r="AI45" s="1141"/>
      <c r="AJ45" s="1142"/>
      <c r="AK45" s="23"/>
      <c r="AL45" s="23"/>
      <c r="AM45" s="23"/>
      <c r="AN45" s="22"/>
      <c r="AO45" s="22"/>
      <c r="AP45" s="22"/>
      <c r="AQ45" s="22"/>
      <c r="AR45" s="22"/>
      <c r="AS45" s="22"/>
    </row>
    <row r="46" spans="1:45" s="20" customFormat="1" x14ac:dyDescent="0.15">
      <c r="A46" s="1230"/>
      <c r="B46" s="1231"/>
      <c r="C46" s="1143" t="s">
        <v>183</v>
      </c>
      <c r="D46" s="1143"/>
      <c r="E46" s="1143"/>
      <c r="F46" s="1144" t="s">
        <v>178</v>
      </c>
      <c r="G46" s="1145"/>
      <c r="H46" s="1145"/>
      <c r="I46" s="1145"/>
      <c r="J46" s="1146"/>
      <c r="K46" s="1131" t="s">
        <v>179</v>
      </c>
      <c r="L46" s="1131"/>
      <c r="M46" s="1131"/>
      <c r="N46" s="1131"/>
      <c r="O46" s="1131"/>
      <c r="P46" s="1131"/>
      <c r="Q46" s="1131"/>
      <c r="R46" s="1131"/>
      <c r="S46" s="1131"/>
      <c r="T46" s="43"/>
      <c r="U46" s="43"/>
      <c r="V46" s="43"/>
      <c r="W46" s="43"/>
      <c r="X46" s="43"/>
      <c r="Y46" s="43"/>
      <c r="Z46" s="43"/>
      <c r="AA46" s="43"/>
      <c r="AB46" s="43"/>
      <c r="AC46" s="43"/>
      <c r="AD46" s="43"/>
      <c r="AE46" s="43"/>
      <c r="AF46" s="43"/>
      <c r="AG46" s="43"/>
      <c r="AH46" s="43"/>
      <c r="AI46" s="43"/>
      <c r="AJ46" s="44"/>
      <c r="AK46" s="23"/>
      <c r="AL46" s="23"/>
      <c r="AM46" s="23"/>
      <c r="AN46" s="22"/>
      <c r="AO46" s="22"/>
      <c r="AP46" s="22"/>
      <c r="AQ46" s="22"/>
      <c r="AR46" s="22"/>
      <c r="AS46" s="22"/>
    </row>
    <row r="47" spans="1:45" ht="42" customHeight="1" x14ac:dyDescent="0.15">
      <c r="A47" s="1230"/>
      <c r="B47" s="1231"/>
      <c r="C47" s="1143"/>
      <c r="D47" s="1143"/>
      <c r="E47" s="1143"/>
      <c r="F47" s="1216" t="s">
        <v>197</v>
      </c>
      <c r="G47" s="1216"/>
      <c r="H47" s="1216"/>
      <c r="I47" s="1216"/>
      <c r="J47" s="1216"/>
      <c r="K47" s="1136" t="str">
        <f>VLOOKUP(AG1,'3_個別入力シート（新生活）'!$B$7:$CR$8,'3_個別入力シート（新生活）'!AE6,0)&amp; ""</f>
        <v/>
      </c>
      <c r="L47" s="1136"/>
      <c r="M47" s="1136"/>
      <c r="N47" s="1136"/>
      <c r="O47" s="1136"/>
      <c r="P47" s="1136"/>
      <c r="Q47" s="1136"/>
      <c r="R47" s="1136"/>
      <c r="S47" s="1136"/>
      <c r="T47" s="1136"/>
      <c r="U47" s="1136"/>
      <c r="V47" s="1136"/>
      <c r="W47" s="1136"/>
      <c r="X47" s="1136"/>
      <c r="Y47" s="1136"/>
      <c r="Z47" s="1136"/>
      <c r="AA47" s="1136"/>
      <c r="AB47" s="1136"/>
      <c r="AC47" s="1136"/>
      <c r="AD47" s="1136"/>
      <c r="AE47" s="1136"/>
      <c r="AF47" s="1136"/>
      <c r="AG47" s="1136"/>
      <c r="AH47" s="1136"/>
      <c r="AI47" s="1136"/>
      <c r="AJ47" s="44"/>
      <c r="AK47" s="23"/>
      <c r="AL47" s="23"/>
      <c r="AM47" s="23"/>
      <c r="AQ47" s="54"/>
    </row>
    <row r="48" spans="1:45" s="20" customFormat="1" x14ac:dyDescent="0.15">
      <c r="A48" s="1230"/>
      <c r="B48" s="1231"/>
      <c r="C48" s="1143" t="s">
        <v>184</v>
      </c>
      <c r="D48" s="1143"/>
      <c r="E48" s="1143"/>
      <c r="F48" s="1144" t="s">
        <v>178</v>
      </c>
      <c r="G48" s="1145"/>
      <c r="H48" s="1145"/>
      <c r="I48" s="1145"/>
      <c r="J48" s="1146"/>
      <c r="K48" s="1133" t="s">
        <v>180</v>
      </c>
      <c r="L48" s="1134"/>
      <c r="M48" s="1134"/>
      <c r="N48" s="1134"/>
      <c r="O48" s="1134"/>
      <c r="P48" s="1134"/>
      <c r="Q48" s="1134"/>
      <c r="R48" s="1134"/>
      <c r="S48" s="1134"/>
      <c r="T48" s="1134"/>
      <c r="U48" s="1134"/>
      <c r="V48" s="1134"/>
      <c r="W48" s="1135"/>
      <c r="X48" s="45"/>
      <c r="Y48" s="43"/>
      <c r="Z48" s="43"/>
      <c r="AA48" s="43"/>
      <c r="AB48" s="43"/>
      <c r="AC48" s="43"/>
      <c r="AD48" s="43"/>
      <c r="AE48" s="43"/>
      <c r="AF48" s="43"/>
      <c r="AG48" s="43"/>
      <c r="AH48" s="43"/>
      <c r="AI48" s="43"/>
      <c r="AJ48" s="44"/>
      <c r="AK48" s="23"/>
      <c r="AL48" s="23"/>
      <c r="AM48" s="23"/>
      <c r="AN48" s="22"/>
      <c r="AO48" s="22"/>
      <c r="AP48" s="22"/>
      <c r="AQ48" s="22"/>
      <c r="AR48" s="22"/>
      <c r="AS48" s="22"/>
    </row>
    <row r="49" spans="1:45" ht="42" customHeight="1" x14ac:dyDescent="0.15">
      <c r="A49" s="1230"/>
      <c r="B49" s="1231"/>
      <c r="C49" s="1143"/>
      <c r="D49" s="1143"/>
      <c r="E49" s="1143"/>
      <c r="F49" s="1216" t="s">
        <v>197</v>
      </c>
      <c r="G49" s="1216"/>
      <c r="H49" s="1216"/>
      <c r="I49" s="1216"/>
      <c r="J49" s="1216"/>
      <c r="K49" s="1136" t="str">
        <f>VLOOKUP(AG1,'3_個別入力シート（新生活）'!$B$7:$CR$8,'3_個別入力シート（新生活）'!AF6,0)&amp; ""</f>
        <v/>
      </c>
      <c r="L49" s="1136"/>
      <c r="M49" s="1136"/>
      <c r="N49" s="1136"/>
      <c r="O49" s="1136"/>
      <c r="P49" s="1136"/>
      <c r="Q49" s="1136"/>
      <c r="R49" s="1136"/>
      <c r="S49" s="1136"/>
      <c r="T49" s="1136"/>
      <c r="U49" s="1136"/>
      <c r="V49" s="1136"/>
      <c r="W49" s="1136"/>
      <c r="X49" s="1136"/>
      <c r="Y49" s="1136"/>
      <c r="Z49" s="1136"/>
      <c r="AA49" s="1136"/>
      <c r="AB49" s="1136"/>
      <c r="AC49" s="1136"/>
      <c r="AD49" s="1136"/>
      <c r="AE49" s="1136"/>
      <c r="AF49" s="1136"/>
      <c r="AG49" s="1136"/>
      <c r="AH49" s="1136"/>
      <c r="AI49" s="1136"/>
      <c r="AJ49" s="44"/>
      <c r="AK49" s="23"/>
      <c r="AL49" s="23"/>
      <c r="AM49" s="23"/>
    </row>
    <row r="50" spans="1:45" x14ac:dyDescent="0.15">
      <c r="A50" s="1230"/>
      <c r="B50" s="1231"/>
      <c r="C50" s="1140" t="s">
        <v>351</v>
      </c>
      <c r="D50" s="1141"/>
      <c r="E50" s="1141"/>
      <c r="F50" s="1141"/>
      <c r="G50" s="1141"/>
      <c r="H50" s="1141"/>
      <c r="I50" s="1141"/>
      <c r="J50" s="1141"/>
      <c r="K50" s="1141"/>
      <c r="L50" s="1141"/>
      <c r="M50" s="1141"/>
      <c r="N50" s="1141"/>
      <c r="O50" s="1141"/>
      <c r="P50" s="1141"/>
      <c r="Q50" s="1141"/>
      <c r="R50" s="1141"/>
      <c r="S50" s="1141"/>
      <c r="T50" s="1141"/>
      <c r="U50" s="1141"/>
      <c r="V50" s="1141"/>
      <c r="W50" s="1141"/>
      <c r="X50" s="1141"/>
      <c r="Y50" s="1141"/>
      <c r="Z50" s="1141"/>
      <c r="AA50" s="1141"/>
      <c r="AB50" s="1141"/>
      <c r="AC50" s="1141"/>
      <c r="AD50" s="1141"/>
      <c r="AE50" s="1141"/>
      <c r="AF50" s="1141"/>
      <c r="AG50" s="1141"/>
      <c r="AH50" s="1141"/>
      <c r="AI50" s="1141"/>
      <c r="AJ50" s="1142"/>
      <c r="AK50" s="23"/>
      <c r="AL50" s="23"/>
      <c r="AM50" s="23"/>
    </row>
    <row r="51" spans="1:45" x14ac:dyDescent="0.15">
      <c r="A51" s="1230"/>
      <c r="B51" s="1231"/>
      <c r="C51" s="1143" t="s">
        <v>50</v>
      </c>
      <c r="D51" s="1143"/>
      <c r="E51" s="1143"/>
      <c r="F51" s="1144" t="s">
        <v>178</v>
      </c>
      <c r="G51" s="1145"/>
      <c r="H51" s="1145"/>
      <c r="I51" s="1145"/>
      <c r="J51" s="1146"/>
      <c r="K51" s="1131" t="s">
        <v>181</v>
      </c>
      <c r="L51" s="1131"/>
      <c r="M51" s="1131"/>
      <c r="N51" s="1131"/>
      <c r="O51" s="1131"/>
      <c r="P51" s="1131"/>
      <c r="Q51" s="1131"/>
      <c r="R51" s="1131"/>
      <c r="S51" s="43"/>
      <c r="T51" s="43"/>
      <c r="U51" s="43"/>
      <c r="V51" s="43"/>
      <c r="W51" s="43"/>
      <c r="X51" s="43"/>
      <c r="Y51" s="43"/>
      <c r="Z51" s="43"/>
      <c r="AA51" s="43"/>
      <c r="AB51" s="43"/>
      <c r="AC51" s="43"/>
      <c r="AD51" s="43"/>
      <c r="AE51" s="43"/>
      <c r="AF51" s="43"/>
      <c r="AG51" s="43"/>
      <c r="AH51" s="43"/>
      <c r="AI51" s="43"/>
      <c r="AJ51" s="44"/>
      <c r="AK51" s="23"/>
      <c r="AL51" s="23"/>
      <c r="AM51" s="23"/>
    </row>
    <row r="52" spans="1:45" ht="42" customHeight="1" x14ac:dyDescent="0.15">
      <c r="A52" s="1230"/>
      <c r="B52" s="1231"/>
      <c r="C52" s="1143"/>
      <c r="D52" s="1143"/>
      <c r="E52" s="1143"/>
      <c r="F52" s="1216" t="s">
        <v>197</v>
      </c>
      <c r="G52" s="1216"/>
      <c r="H52" s="1216"/>
      <c r="I52" s="1216"/>
      <c r="J52" s="1216"/>
      <c r="K52" s="1136" t="str">
        <f>VLOOKUP(AG1,'3_個別入力シート（新生活）'!$B$7:$CR$8,'3_個別入力シート（新生活）'!AG6,0)&amp; ""</f>
        <v/>
      </c>
      <c r="L52" s="1136"/>
      <c r="M52" s="1136"/>
      <c r="N52" s="1136"/>
      <c r="O52" s="1136"/>
      <c r="P52" s="1136"/>
      <c r="Q52" s="1136"/>
      <c r="R52" s="1136"/>
      <c r="S52" s="1136"/>
      <c r="T52" s="1136"/>
      <c r="U52" s="1136"/>
      <c r="V52" s="1136"/>
      <c r="W52" s="1136"/>
      <c r="X52" s="1136"/>
      <c r="Y52" s="1136"/>
      <c r="Z52" s="1136"/>
      <c r="AA52" s="1136"/>
      <c r="AB52" s="1136"/>
      <c r="AC52" s="1136"/>
      <c r="AD52" s="1136"/>
      <c r="AE52" s="1136"/>
      <c r="AF52" s="1136"/>
      <c r="AG52" s="1136"/>
      <c r="AH52" s="1136"/>
      <c r="AI52" s="1136"/>
      <c r="AJ52" s="44"/>
      <c r="AK52" s="23"/>
      <c r="AL52" s="23"/>
      <c r="AM52" s="23"/>
    </row>
    <row r="53" spans="1:45" x14ac:dyDescent="0.15">
      <c r="A53" s="1230"/>
      <c r="B53" s="1231"/>
      <c r="C53" s="1143" t="s">
        <v>51</v>
      </c>
      <c r="D53" s="1143"/>
      <c r="E53" s="1143"/>
      <c r="F53" s="1144" t="s">
        <v>178</v>
      </c>
      <c r="G53" s="1145"/>
      <c r="H53" s="1145"/>
      <c r="I53" s="1145"/>
      <c r="J53" s="1146"/>
      <c r="K53" s="1132" t="s">
        <v>182</v>
      </c>
      <c r="L53" s="1132"/>
      <c r="M53" s="1132"/>
      <c r="N53" s="1132"/>
      <c r="O53" s="1132"/>
      <c r="P53" s="1132"/>
      <c r="Q53" s="1132"/>
      <c r="R53" s="1132"/>
      <c r="S53" s="43"/>
      <c r="T53" s="43"/>
      <c r="U53" s="43"/>
      <c r="V53" s="43"/>
      <c r="W53" s="43"/>
      <c r="X53" s="43"/>
      <c r="Y53" s="43"/>
      <c r="Z53" s="43"/>
      <c r="AA53" s="43"/>
      <c r="AB53" s="43"/>
      <c r="AC53" s="43"/>
      <c r="AD53" s="43"/>
      <c r="AE53" s="43"/>
      <c r="AF53" s="43"/>
      <c r="AG53" s="43"/>
      <c r="AH53" s="43"/>
      <c r="AI53" s="43"/>
      <c r="AJ53" s="44"/>
      <c r="AK53" s="23"/>
      <c r="AL53" s="23"/>
      <c r="AM53" s="23"/>
    </row>
    <row r="54" spans="1:45" ht="42" customHeight="1" x14ac:dyDescent="0.15">
      <c r="A54" s="1230"/>
      <c r="B54" s="1231"/>
      <c r="C54" s="1143"/>
      <c r="D54" s="1143"/>
      <c r="E54" s="1143"/>
      <c r="F54" s="1216" t="s">
        <v>197</v>
      </c>
      <c r="G54" s="1216"/>
      <c r="H54" s="1216"/>
      <c r="I54" s="1216"/>
      <c r="J54" s="1216"/>
      <c r="K54" s="1136" t="str">
        <f>VLOOKUP(AG1,'3_個別入力シート（新生活）'!$B$7:$CR$8,'3_個別入力シート（新生活）'!AH6,0)&amp; ""</f>
        <v/>
      </c>
      <c r="L54" s="1136"/>
      <c r="M54" s="1136"/>
      <c r="N54" s="1136"/>
      <c r="O54" s="1136"/>
      <c r="P54" s="1136"/>
      <c r="Q54" s="1136"/>
      <c r="R54" s="1136"/>
      <c r="S54" s="1136"/>
      <c r="T54" s="1136"/>
      <c r="U54" s="1136"/>
      <c r="V54" s="1136"/>
      <c r="W54" s="1136"/>
      <c r="X54" s="1136"/>
      <c r="Y54" s="1136"/>
      <c r="Z54" s="1136"/>
      <c r="AA54" s="1136"/>
      <c r="AB54" s="1136"/>
      <c r="AC54" s="1136"/>
      <c r="AD54" s="1136"/>
      <c r="AE54" s="1136"/>
      <c r="AF54" s="1136"/>
      <c r="AG54" s="1136"/>
      <c r="AH54" s="1136"/>
      <c r="AI54" s="1136"/>
      <c r="AJ54" s="44"/>
      <c r="AK54" s="23"/>
      <c r="AL54" s="23"/>
      <c r="AM54" s="23"/>
    </row>
    <row r="55" spans="1:45" x14ac:dyDescent="0.15">
      <c r="A55" s="1190"/>
      <c r="B55" s="1191"/>
      <c r="C55" s="1252" t="s">
        <v>53</v>
      </c>
      <c r="D55" s="1253"/>
      <c r="E55" s="1253"/>
      <c r="F55" s="1253"/>
      <c r="G55" s="1253"/>
      <c r="H55" s="1253"/>
      <c r="I55" s="1253"/>
      <c r="J55" s="1253"/>
      <c r="K55" s="1253"/>
      <c r="L55" s="1253"/>
      <c r="M55" s="1253"/>
      <c r="N55" s="1253"/>
      <c r="O55" s="1253"/>
      <c r="P55" s="1253"/>
      <c r="Q55" s="1253"/>
      <c r="R55" s="1253"/>
      <c r="S55" s="1253"/>
      <c r="T55" s="1253"/>
      <c r="U55" s="1253"/>
      <c r="V55" s="1253"/>
      <c r="W55" s="1253"/>
      <c r="X55" s="1253"/>
      <c r="Y55" s="1253"/>
      <c r="Z55" s="1253"/>
      <c r="AA55" s="1253"/>
      <c r="AB55" s="1253"/>
      <c r="AC55" s="1253"/>
      <c r="AD55" s="1253"/>
      <c r="AE55" s="1253"/>
      <c r="AF55" s="1253"/>
      <c r="AG55" s="1253"/>
      <c r="AH55" s="1253"/>
      <c r="AI55" s="1253"/>
      <c r="AJ55" s="1254"/>
      <c r="AK55" s="105"/>
      <c r="AL55" s="106"/>
      <c r="AM55" s="106"/>
      <c r="AN55" s="40"/>
      <c r="AO55" s="40"/>
    </row>
    <row r="56" spans="1:45" ht="12.75" customHeight="1" x14ac:dyDescent="0.15">
      <c r="A56" s="1190"/>
      <c r="B56" s="1191"/>
      <c r="C56" s="1255" t="str">
        <f>VLOOKUP(AG1,'3_個別入力シート（新生活）'!$B$7:$CR$8,'3_個別入力シート（新生活）'!AI6,0)&amp; ""</f>
        <v>夫婦ともに町税等の滞納がないこと
夫婦ともに住民基本台帳に記載されていること</v>
      </c>
      <c r="D56" s="1256"/>
      <c r="E56" s="1256"/>
      <c r="F56" s="1256"/>
      <c r="G56" s="1256"/>
      <c r="H56" s="1256"/>
      <c r="I56" s="1256"/>
      <c r="J56" s="1256"/>
      <c r="K56" s="1256"/>
      <c r="L56" s="1256"/>
      <c r="M56" s="1256"/>
      <c r="N56" s="1256"/>
      <c r="O56" s="1256"/>
      <c r="P56" s="1256"/>
      <c r="Q56" s="1256"/>
      <c r="R56" s="1256"/>
      <c r="S56" s="1256"/>
      <c r="T56" s="1256"/>
      <c r="U56" s="1256"/>
      <c r="V56" s="1256"/>
      <c r="W56" s="1256"/>
      <c r="X56" s="1256"/>
      <c r="Y56" s="1256"/>
      <c r="Z56" s="1256"/>
      <c r="AA56" s="1256"/>
      <c r="AB56" s="1256"/>
      <c r="AC56" s="1256"/>
      <c r="AD56" s="1256"/>
      <c r="AE56" s="1256"/>
      <c r="AF56" s="1256"/>
      <c r="AG56" s="1256"/>
      <c r="AH56" s="1256"/>
      <c r="AI56" s="1257"/>
      <c r="AJ56" s="30"/>
      <c r="AK56" s="105"/>
      <c r="AL56" s="106"/>
      <c r="AM56" s="106"/>
      <c r="AN56" s="40"/>
      <c r="AO56" s="40"/>
    </row>
    <row r="57" spans="1:45" ht="12.75" customHeight="1" x14ac:dyDescent="0.15">
      <c r="A57" s="1190"/>
      <c r="B57" s="1191"/>
      <c r="C57" s="1035"/>
      <c r="D57" s="1036"/>
      <c r="E57" s="1036"/>
      <c r="F57" s="1036"/>
      <c r="G57" s="1036"/>
      <c r="H57" s="1036"/>
      <c r="I57" s="1036"/>
      <c r="J57" s="1036"/>
      <c r="K57" s="1036"/>
      <c r="L57" s="1036"/>
      <c r="M57" s="1036"/>
      <c r="N57" s="1036"/>
      <c r="O57" s="1036"/>
      <c r="P57" s="1036"/>
      <c r="Q57" s="1036"/>
      <c r="R57" s="1036"/>
      <c r="S57" s="1036"/>
      <c r="T57" s="1036"/>
      <c r="U57" s="1036"/>
      <c r="V57" s="1036"/>
      <c r="W57" s="1036"/>
      <c r="X57" s="1036"/>
      <c r="Y57" s="1036"/>
      <c r="Z57" s="1036"/>
      <c r="AA57" s="1036"/>
      <c r="AB57" s="1036"/>
      <c r="AC57" s="1036"/>
      <c r="AD57" s="1036"/>
      <c r="AE57" s="1036"/>
      <c r="AF57" s="1036"/>
      <c r="AG57" s="1036"/>
      <c r="AH57" s="1036"/>
      <c r="AI57" s="1258"/>
      <c r="AJ57" s="31"/>
      <c r="AK57" s="105"/>
      <c r="AL57" s="106"/>
      <c r="AM57" s="106"/>
      <c r="AN57" s="40"/>
      <c r="AO57" s="40"/>
    </row>
    <row r="58" spans="1:45" ht="12.75" customHeight="1" x14ac:dyDescent="0.15">
      <c r="A58" s="1190"/>
      <c r="B58" s="1191"/>
      <c r="C58" s="1035"/>
      <c r="D58" s="1036"/>
      <c r="E58" s="1036"/>
      <c r="F58" s="1036"/>
      <c r="G58" s="1036"/>
      <c r="H58" s="1036"/>
      <c r="I58" s="1036"/>
      <c r="J58" s="1036"/>
      <c r="K58" s="1036"/>
      <c r="L58" s="1036"/>
      <c r="M58" s="1036"/>
      <c r="N58" s="1036"/>
      <c r="O58" s="1036"/>
      <c r="P58" s="1036"/>
      <c r="Q58" s="1036"/>
      <c r="R58" s="1036"/>
      <c r="S58" s="1036"/>
      <c r="T58" s="1036"/>
      <c r="U58" s="1036"/>
      <c r="V58" s="1036"/>
      <c r="W58" s="1036"/>
      <c r="X58" s="1036"/>
      <c r="Y58" s="1036"/>
      <c r="Z58" s="1036"/>
      <c r="AA58" s="1036"/>
      <c r="AB58" s="1036"/>
      <c r="AC58" s="1036"/>
      <c r="AD58" s="1036"/>
      <c r="AE58" s="1036"/>
      <c r="AF58" s="1036"/>
      <c r="AG58" s="1036"/>
      <c r="AH58" s="1036"/>
      <c r="AI58" s="1258"/>
      <c r="AJ58" s="31"/>
      <c r="AK58" s="105"/>
      <c r="AL58" s="106"/>
      <c r="AM58" s="106"/>
      <c r="AN58" s="40"/>
      <c r="AO58" s="40"/>
    </row>
    <row r="59" spans="1:45" s="20" customFormat="1" ht="12.75" customHeight="1" x14ac:dyDescent="0.15">
      <c r="A59" s="1190"/>
      <c r="B59" s="1191"/>
      <c r="C59" s="1259"/>
      <c r="D59" s="1260"/>
      <c r="E59" s="1260"/>
      <c r="F59" s="1260"/>
      <c r="G59" s="1260"/>
      <c r="H59" s="1260"/>
      <c r="I59" s="1260"/>
      <c r="J59" s="1260"/>
      <c r="K59" s="1260"/>
      <c r="L59" s="1260"/>
      <c r="M59" s="1260"/>
      <c r="N59" s="1260"/>
      <c r="O59" s="1260"/>
      <c r="P59" s="1260"/>
      <c r="Q59" s="1260"/>
      <c r="R59" s="1260"/>
      <c r="S59" s="1260"/>
      <c r="T59" s="1260"/>
      <c r="U59" s="1260"/>
      <c r="V59" s="1260"/>
      <c r="W59" s="1260"/>
      <c r="X59" s="1260"/>
      <c r="Y59" s="1260"/>
      <c r="Z59" s="1260"/>
      <c r="AA59" s="1260"/>
      <c r="AB59" s="1260"/>
      <c r="AC59" s="1260"/>
      <c r="AD59" s="1260"/>
      <c r="AE59" s="1260"/>
      <c r="AF59" s="1260"/>
      <c r="AG59" s="1260"/>
      <c r="AH59" s="1260"/>
      <c r="AI59" s="1261"/>
      <c r="AJ59" s="30"/>
      <c r="AK59" s="105"/>
      <c r="AL59" s="106"/>
      <c r="AM59" s="106"/>
      <c r="AN59" s="40"/>
      <c r="AO59" s="40"/>
      <c r="AP59" s="22"/>
      <c r="AQ59" s="22"/>
      <c r="AR59" s="22"/>
      <c r="AS59" s="22"/>
    </row>
    <row r="60" spans="1:45" s="20" customFormat="1" x14ac:dyDescent="0.15">
      <c r="A60" s="1190"/>
      <c r="B60" s="1191"/>
      <c r="C60" s="1140" t="s">
        <v>54</v>
      </c>
      <c r="D60" s="1141"/>
      <c r="E60" s="1141"/>
      <c r="F60" s="1141"/>
      <c r="G60" s="1141"/>
      <c r="H60" s="1141"/>
      <c r="I60" s="1141"/>
      <c r="J60" s="1141"/>
      <c r="K60" s="1141"/>
      <c r="L60" s="1141"/>
      <c r="M60" s="1141"/>
      <c r="N60" s="1141"/>
      <c r="O60" s="1141"/>
      <c r="P60" s="1141"/>
      <c r="Q60" s="1141"/>
      <c r="R60" s="1141"/>
      <c r="S60" s="1141"/>
      <c r="T60" s="1141"/>
      <c r="U60" s="1141"/>
      <c r="V60" s="1141"/>
      <c r="W60" s="1141"/>
      <c r="X60" s="1141"/>
      <c r="Y60" s="1141"/>
      <c r="Z60" s="1141"/>
      <c r="AA60" s="1141"/>
      <c r="AB60" s="1141"/>
      <c r="AC60" s="1141"/>
      <c r="AD60" s="1141"/>
      <c r="AE60" s="1141"/>
      <c r="AF60" s="1141"/>
      <c r="AG60" s="1141"/>
      <c r="AH60" s="1141"/>
      <c r="AI60" s="1141"/>
      <c r="AJ60" s="1142"/>
      <c r="AK60" s="105"/>
      <c r="AL60" s="106"/>
      <c r="AM60" s="106"/>
      <c r="AN60" s="40"/>
      <c r="AO60" s="40"/>
      <c r="AP60" s="22"/>
      <c r="AQ60" s="22"/>
      <c r="AR60" s="22"/>
      <c r="AS60" s="22"/>
    </row>
    <row r="61" spans="1:45" s="20" customFormat="1" x14ac:dyDescent="0.15">
      <c r="A61" s="1190"/>
      <c r="B61" s="1191"/>
      <c r="C61" s="1248" t="s">
        <v>55</v>
      </c>
      <c r="D61" s="1248"/>
      <c r="E61" s="1248"/>
      <c r="F61" s="1248"/>
      <c r="G61" s="1248"/>
      <c r="H61" s="1249" t="str">
        <f>VLOOKUP(AG1,'3_個別入力シート（新生活）'!$B$7:$CR$8,'3_個別入力シート（新生活）'!AP6,0)&amp; ""</f>
        <v>6</v>
      </c>
      <c r="I61" s="1250"/>
      <c r="J61" s="1250"/>
      <c r="K61" s="1250"/>
      <c r="L61" s="1250"/>
      <c r="M61" s="1250"/>
      <c r="N61" s="1250"/>
      <c r="O61" s="1250"/>
      <c r="P61" s="1251"/>
      <c r="Q61" s="106" t="s">
        <v>56</v>
      </c>
      <c r="R61" s="231"/>
      <c r="S61" s="231"/>
      <c r="T61" s="1221" t="s">
        <v>331</v>
      </c>
      <c r="U61" s="1221"/>
      <c r="V61" s="1221"/>
      <c r="W61" s="1221"/>
      <c r="X61" s="1221"/>
      <c r="Y61" s="1225">
        <f>VLOOKUP(AG1,'3_個別入力シート（新生活）'!$B$7:$CR$8,'3_個別入力シート（新生活）'!AQ6,0)</f>
        <v>0</v>
      </c>
      <c r="Z61" s="1226"/>
      <c r="AA61" s="1226"/>
      <c r="AB61" s="1226"/>
      <c r="AC61" s="1226"/>
      <c r="AD61" s="1226"/>
      <c r="AE61" s="1226"/>
      <c r="AF61" s="1226"/>
      <c r="AG61" s="1227"/>
      <c r="AH61" s="232" t="s">
        <v>56</v>
      </c>
      <c r="AI61" s="232"/>
      <c r="AJ61" s="233"/>
      <c r="AK61" s="105"/>
      <c r="AL61" s="106"/>
      <c r="AM61" s="106"/>
      <c r="AN61" s="40"/>
      <c r="AO61" s="40"/>
      <c r="AP61" s="22"/>
      <c r="AQ61" s="22"/>
      <c r="AR61" s="22"/>
      <c r="AS61" s="22"/>
    </row>
    <row r="62" spans="1:45" s="20" customFormat="1" x14ac:dyDescent="0.15">
      <c r="A62" s="1190"/>
      <c r="B62" s="1191"/>
      <c r="C62" s="234"/>
      <c r="D62" s="1220" t="s">
        <v>57</v>
      </c>
      <c r="E62" s="1220"/>
      <c r="F62" s="1220"/>
      <c r="G62" s="1220"/>
      <c r="H62" s="1220"/>
      <c r="I62" s="1055" t="s">
        <v>58</v>
      </c>
      <c r="J62" s="1056"/>
      <c r="K62" s="1056"/>
      <c r="L62" s="1056"/>
      <c r="M62" s="1057"/>
      <c r="N62" s="1058">
        <f>VLOOKUP(AG1,'3_個別入力シート（新生活）'!$B$7:$CR$8,'3_個別入力シート（新生活）'!AN6,0)</f>
        <v>2</v>
      </c>
      <c r="O62" s="1058"/>
      <c r="P62" s="1058"/>
      <c r="Q62" s="1059"/>
      <c r="R62" s="232" t="s">
        <v>56</v>
      </c>
      <c r="S62" s="232"/>
      <c r="T62" s="1221" t="s">
        <v>332</v>
      </c>
      <c r="U62" s="1221"/>
      <c r="V62" s="1221"/>
      <c r="W62" s="1221"/>
      <c r="X62" s="1221"/>
      <c r="Y62" s="1222" t="str">
        <f>VLOOKUP(AG1,'3_個別入力シート（新生活）'!$B$7:$CR$8,'3_個別入力シート（新生活）'!AR6,0)&amp; ""</f>
        <v>有</v>
      </c>
      <c r="Z62" s="1223"/>
      <c r="AA62" s="1224"/>
      <c r="AB62" s="235"/>
      <c r="AC62" s="235"/>
      <c r="AD62" s="235"/>
      <c r="AE62" s="235"/>
      <c r="AF62" s="232"/>
      <c r="AG62" s="232"/>
      <c r="AH62" s="232"/>
      <c r="AI62" s="232"/>
      <c r="AJ62" s="236"/>
      <c r="AK62" s="105"/>
      <c r="AL62" s="106"/>
      <c r="AM62" s="106"/>
      <c r="AN62" s="40"/>
      <c r="AO62" s="40"/>
      <c r="AP62" s="22"/>
      <c r="AQ62" s="22"/>
      <c r="AR62" s="22"/>
      <c r="AS62" s="22"/>
    </row>
    <row r="63" spans="1:45" s="20" customFormat="1" x14ac:dyDescent="0.15">
      <c r="A63" s="1190"/>
      <c r="B63" s="1191"/>
      <c r="C63" s="237"/>
      <c r="D63" s="237"/>
      <c r="E63" s="237"/>
      <c r="F63" s="237"/>
      <c r="G63" s="234"/>
      <c r="H63" s="238"/>
      <c r="I63" s="1232" t="s">
        <v>59</v>
      </c>
      <c r="J63" s="1233"/>
      <c r="K63" s="1233"/>
      <c r="L63" s="1233"/>
      <c r="M63" s="1234"/>
      <c r="N63" s="1235">
        <f>VLOOKUP(AG1,'3_個別入力シート（新生活）'!$B$7:$CR$8,'3_個別入力シート（新生活）'!AO6,0)</f>
        <v>4</v>
      </c>
      <c r="O63" s="1235"/>
      <c r="P63" s="1235"/>
      <c r="Q63" s="1236"/>
      <c r="R63" s="232" t="s">
        <v>56</v>
      </c>
      <c r="S63" s="232"/>
      <c r="T63" s="239"/>
      <c r="U63" s="240"/>
      <c r="V63" s="240"/>
      <c r="W63" s="240"/>
      <c r="X63" s="240"/>
      <c r="Y63" s="240"/>
      <c r="Z63" s="240"/>
      <c r="AA63" s="240"/>
      <c r="AB63" s="240"/>
      <c r="AC63" s="241"/>
      <c r="AD63" s="241"/>
      <c r="AE63" s="242"/>
      <c r="AF63" s="242"/>
      <c r="AG63" s="242"/>
      <c r="AH63" s="242"/>
      <c r="AI63" s="232"/>
      <c r="AJ63" s="233"/>
      <c r="AK63" s="122"/>
      <c r="AL63" s="122"/>
      <c r="AM63" s="122"/>
      <c r="AO63" s="40"/>
      <c r="AP63" s="22"/>
      <c r="AQ63" s="22"/>
      <c r="AR63" s="22"/>
      <c r="AS63" s="22"/>
    </row>
    <row r="64" spans="1:45" s="20" customFormat="1" x14ac:dyDescent="0.15">
      <c r="A64" s="1190"/>
      <c r="B64" s="1191"/>
      <c r="C64" s="1202" t="s">
        <v>60</v>
      </c>
      <c r="D64" s="1202"/>
      <c r="E64" s="1202"/>
      <c r="F64" s="1202"/>
      <c r="G64" s="1202"/>
      <c r="H64" s="1202"/>
      <c r="I64" s="1202"/>
      <c r="J64" s="1202"/>
      <c r="K64" s="1202"/>
      <c r="L64" s="1204"/>
      <c r="M64" s="1204"/>
      <c r="N64" s="1204"/>
      <c r="O64" s="1204"/>
      <c r="P64" s="1204"/>
      <c r="Q64" s="1204"/>
      <c r="R64" s="1202"/>
      <c r="S64" s="1202"/>
      <c r="T64" s="1202"/>
      <c r="U64" s="1202"/>
      <c r="V64" s="1202"/>
      <c r="W64" s="1202"/>
      <c r="X64" s="1202"/>
      <c r="Y64" s="1202"/>
      <c r="Z64" s="1202"/>
      <c r="AA64" s="1202"/>
      <c r="AB64" s="1202"/>
      <c r="AC64" s="1202"/>
      <c r="AD64" s="1202"/>
      <c r="AE64" s="1202"/>
      <c r="AF64" s="1202"/>
      <c r="AG64" s="1202"/>
      <c r="AH64" s="1202"/>
      <c r="AI64" s="1202"/>
      <c r="AJ64" s="1203"/>
      <c r="AK64" s="105"/>
      <c r="AL64" s="106"/>
      <c r="AM64" s="106"/>
      <c r="AN64" s="40"/>
      <c r="AO64" s="40"/>
      <c r="AP64" s="22"/>
      <c r="AQ64" s="22"/>
      <c r="AR64" s="22"/>
      <c r="AS64" s="22"/>
    </row>
    <row r="65" spans="1:45" s="20" customFormat="1" x14ac:dyDescent="0.15">
      <c r="A65" s="1190"/>
      <c r="B65" s="1191"/>
      <c r="C65" s="788" t="str">
        <f>VLOOKUP(AG1,'3_個別入力シート（新生活）'!$B$7:$CR$8,'3_個別入力シート（新生活）'!AS6,0)&amp; ""</f>
        <v>令和5年度の当事業における支給実績を引用</v>
      </c>
      <c r="D65" s="789"/>
      <c r="E65" s="789"/>
      <c r="F65" s="789"/>
      <c r="G65" s="789"/>
      <c r="H65" s="789"/>
      <c r="I65" s="789"/>
      <c r="J65" s="789"/>
      <c r="K65" s="789"/>
      <c r="L65" s="789"/>
      <c r="M65" s="789"/>
      <c r="N65" s="789"/>
      <c r="O65" s="789"/>
      <c r="P65" s="789"/>
      <c r="Q65" s="789"/>
      <c r="R65" s="789"/>
      <c r="S65" s="789"/>
      <c r="T65" s="789"/>
      <c r="U65" s="789"/>
      <c r="V65" s="789"/>
      <c r="W65" s="789"/>
      <c r="X65" s="886"/>
      <c r="Y65" s="1205" t="s">
        <v>61</v>
      </c>
      <c r="Z65" s="1206"/>
      <c r="AA65" s="1206"/>
      <c r="AB65" s="1206"/>
      <c r="AC65" s="1206"/>
      <c r="AD65" s="1206"/>
      <c r="AE65" s="1206"/>
      <c r="AF65" s="1206"/>
      <c r="AG65" s="1206"/>
      <c r="AH65" s="1206"/>
      <c r="AI65" s="1206"/>
      <c r="AJ65" s="1207"/>
      <c r="AK65" s="105"/>
      <c r="AL65" s="106"/>
      <c r="AM65" s="106"/>
      <c r="AN65" s="40"/>
      <c r="AO65" s="40"/>
      <c r="AQ65" s="22"/>
      <c r="AR65" s="22"/>
      <c r="AS65" s="22"/>
    </row>
    <row r="66" spans="1:45" s="20" customFormat="1" x14ac:dyDescent="0.15">
      <c r="A66" s="1190"/>
      <c r="B66" s="1191"/>
      <c r="C66" s="791"/>
      <c r="D66" s="792"/>
      <c r="E66" s="792"/>
      <c r="F66" s="792"/>
      <c r="G66" s="792"/>
      <c r="H66" s="792"/>
      <c r="I66" s="792"/>
      <c r="J66" s="792"/>
      <c r="K66" s="792"/>
      <c r="L66" s="792"/>
      <c r="M66" s="792"/>
      <c r="N66" s="792"/>
      <c r="O66" s="792"/>
      <c r="P66" s="792"/>
      <c r="Q66" s="792"/>
      <c r="R66" s="792"/>
      <c r="S66" s="792"/>
      <c r="T66" s="792"/>
      <c r="U66" s="792"/>
      <c r="V66" s="792"/>
      <c r="W66" s="792"/>
      <c r="X66" s="887"/>
      <c r="Y66" s="1208" t="s">
        <v>189</v>
      </c>
      <c r="Z66" s="1202"/>
      <c r="AA66" s="1202"/>
      <c r="AB66" s="1202"/>
      <c r="AC66" s="1202"/>
      <c r="AD66" s="1202"/>
      <c r="AE66" s="1202"/>
      <c r="AF66" s="1199" t="str">
        <f>VLOOKUP(AG1,'3_個別入力シート（新生活）'!$B$7:$CR$8,'3_個別入力シート（新生活）'!AJ6,0)&amp; ""</f>
        <v>実施中</v>
      </c>
      <c r="AG66" s="1200"/>
      <c r="AH66" s="89"/>
      <c r="AI66" s="91"/>
      <c r="AJ66" s="33"/>
      <c r="AK66" s="105"/>
      <c r="AL66" s="106"/>
      <c r="AM66" s="106"/>
      <c r="AN66" s="40"/>
      <c r="AO66" s="40"/>
      <c r="AP66" s="22"/>
      <c r="AQ66" s="22"/>
      <c r="AR66" s="22"/>
      <c r="AS66" s="22"/>
    </row>
    <row r="67" spans="1:45" s="20" customFormat="1" x14ac:dyDescent="0.15">
      <c r="A67" s="1190"/>
      <c r="B67" s="1191"/>
      <c r="C67" s="791"/>
      <c r="D67" s="792"/>
      <c r="E67" s="792"/>
      <c r="F67" s="792"/>
      <c r="G67" s="792"/>
      <c r="H67" s="792"/>
      <c r="I67" s="792"/>
      <c r="J67" s="792"/>
      <c r="K67" s="792"/>
      <c r="L67" s="792"/>
      <c r="M67" s="792"/>
      <c r="N67" s="792"/>
      <c r="O67" s="792"/>
      <c r="P67" s="792"/>
      <c r="Q67" s="792"/>
      <c r="R67" s="792"/>
      <c r="S67" s="792"/>
      <c r="T67" s="792"/>
      <c r="U67" s="792"/>
      <c r="V67" s="792"/>
      <c r="W67" s="792"/>
      <c r="X67" s="887"/>
      <c r="Y67" s="34"/>
      <c r="Z67" s="1209" t="s">
        <v>62</v>
      </c>
      <c r="AA67" s="1209"/>
      <c r="AB67" s="1209"/>
      <c r="AC67" s="1209"/>
      <c r="AD67" s="1209"/>
      <c r="AE67" s="1199" t="str">
        <f>VLOOKUP(AG1,'3_個別入力シート（新生活）'!$B$7:$CR$8,'3_個別入力シート（新生活）'!AM6,0)&amp; ""</f>
        <v>5</v>
      </c>
      <c r="AF67" s="1210"/>
      <c r="AG67" s="1211" t="s">
        <v>63</v>
      </c>
      <c r="AH67" s="1211"/>
      <c r="AI67" s="1211"/>
      <c r="AJ67" s="1212"/>
      <c r="AK67" s="105"/>
      <c r="AL67" s="106"/>
      <c r="AM67" s="106"/>
      <c r="AN67" s="40"/>
      <c r="AO67" s="40"/>
      <c r="AP67" s="22"/>
      <c r="AQ67" s="22"/>
      <c r="AR67" s="22"/>
      <c r="AS67" s="22"/>
    </row>
    <row r="68" spans="1:45" s="20" customFormat="1" x14ac:dyDescent="0.15">
      <c r="A68" s="1190"/>
      <c r="B68" s="1191"/>
      <c r="C68" s="791"/>
      <c r="D68" s="792"/>
      <c r="E68" s="792"/>
      <c r="F68" s="792"/>
      <c r="G68" s="792"/>
      <c r="H68" s="792"/>
      <c r="I68" s="792"/>
      <c r="J68" s="792"/>
      <c r="K68" s="792"/>
      <c r="L68" s="792"/>
      <c r="M68" s="792"/>
      <c r="N68" s="792"/>
      <c r="O68" s="792"/>
      <c r="P68" s="792"/>
      <c r="Q68" s="792"/>
      <c r="R68" s="792"/>
      <c r="S68" s="792"/>
      <c r="T68" s="792"/>
      <c r="U68" s="792"/>
      <c r="V68" s="792"/>
      <c r="W68" s="792"/>
      <c r="X68" s="887"/>
      <c r="Y68" s="92"/>
      <c r="Z68" s="93"/>
      <c r="AA68" s="1213" t="s">
        <v>64</v>
      </c>
      <c r="AB68" s="1213"/>
      <c r="AC68" s="1213"/>
      <c r="AD68" s="1213"/>
      <c r="AE68" s="1214"/>
      <c r="AF68" s="1199">
        <f>VLOOKUP(AG1,'3_個別入力シート（新生活）'!$B$7:$CR$8,'3_個別入力シート（新生活）'!AK6,0)</f>
        <v>2</v>
      </c>
      <c r="AG68" s="1200"/>
      <c r="AH68" s="1201" t="s">
        <v>63</v>
      </c>
      <c r="AI68" s="1201"/>
      <c r="AJ68" s="35"/>
      <c r="AK68" s="105"/>
      <c r="AL68" s="106"/>
      <c r="AM68" s="106"/>
      <c r="AN68" s="40"/>
      <c r="AO68" s="40"/>
      <c r="AP68" s="22"/>
      <c r="AQ68" s="22"/>
      <c r="AR68" s="22"/>
      <c r="AS68" s="22"/>
    </row>
    <row r="69" spans="1:45" s="20" customFormat="1" x14ac:dyDescent="0.15">
      <c r="A69" s="1190"/>
      <c r="B69" s="1191"/>
      <c r="C69" s="791"/>
      <c r="D69" s="792"/>
      <c r="E69" s="792"/>
      <c r="F69" s="792"/>
      <c r="G69" s="792"/>
      <c r="H69" s="792"/>
      <c r="I69" s="792"/>
      <c r="J69" s="792"/>
      <c r="K69" s="792"/>
      <c r="L69" s="792"/>
      <c r="M69" s="792"/>
      <c r="N69" s="792"/>
      <c r="O69" s="792"/>
      <c r="P69" s="792"/>
      <c r="Q69" s="792"/>
      <c r="R69" s="792"/>
      <c r="S69" s="792"/>
      <c r="T69" s="792"/>
      <c r="U69" s="792"/>
      <c r="V69" s="792"/>
      <c r="W69" s="792"/>
      <c r="X69" s="887"/>
      <c r="Y69" s="92"/>
      <c r="Z69" s="94"/>
      <c r="AA69" s="1201" t="s">
        <v>65</v>
      </c>
      <c r="AB69" s="1201"/>
      <c r="AC69" s="1201"/>
      <c r="AD69" s="1201"/>
      <c r="AE69" s="1215"/>
      <c r="AF69" s="1199">
        <f>VLOOKUP(AG1,'3_個別入力シート（新生活）'!$B$7:$CR$8,'3_個別入力シート（新生活）'!AL6,0)</f>
        <v>3</v>
      </c>
      <c r="AG69" s="1200"/>
      <c r="AH69" s="1201" t="s">
        <v>63</v>
      </c>
      <c r="AI69" s="1201"/>
      <c r="AJ69" s="480"/>
      <c r="AK69" s="23"/>
      <c r="AL69" s="23"/>
      <c r="AM69" s="23"/>
      <c r="AN69" s="22"/>
      <c r="AO69" s="40"/>
      <c r="AP69" s="22"/>
      <c r="AQ69" s="22"/>
      <c r="AR69" s="22"/>
      <c r="AS69" s="22"/>
    </row>
    <row r="70" spans="1:45" s="20" customFormat="1" ht="12" hidden="1" customHeight="1" x14ac:dyDescent="0.15">
      <c r="A70" s="1190"/>
      <c r="B70" s="1191"/>
      <c r="C70" s="791"/>
      <c r="D70" s="792"/>
      <c r="E70" s="792"/>
      <c r="F70" s="792"/>
      <c r="G70" s="792"/>
      <c r="H70" s="792"/>
      <c r="I70" s="792"/>
      <c r="J70" s="792"/>
      <c r="K70" s="792"/>
      <c r="L70" s="792"/>
      <c r="M70" s="792"/>
      <c r="N70" s="792"/>
      <c r="O70" s="792"/>
      <c r="P70" s="792"/>
      <c r="Q70" s="792"/>
      <c r="R70" s="792"/>
      <c r="S70" s="792"/>
      <c r="T70" s="792"/>
      <c r="U70" s="792"/>
      <c r="V70" s="792"/>
      <c r="W70" s="792"/>
      <c r="X70" s="887"/>
      <c r="Y70" s="92"/>
      <c r="Z70" s="92"/>
      <c r="AA70" s="92"/>
      <c r="AB70" s="92"/>
      <c r="AC70" s="92"/>
      <c r="AD70" s="92"/>
      <c r="AE70" s="90"/>
      <c r="AF70" s="36"/>
      <c r="AG70" s="479"/>
      <c r="AH70" s="479"/>
      <c r="AI70" s="479"/>
      <c r="AJ70" s="480"/>
      <c r="AK70" s="23"/>
      <c r="AL70" s="23"/>
      <c r="AM70" s="23"/>
      <c r="AN70" s="22"/>
      <c r="AO70" s="40"/>
      <c r="AP70" s="22"/>
      <c r="AQ70" s="22"/>
      <c r="AR70" s="22"/>
      <c r="AS70" s="22"/>
    </row>
    <row r="71" spans="1:45" s="20" customFormat="1" ht="12" hidden="1" customHeight="1" x14ac:dyDescent="0.15">
      <c r="A71" s="1190"/>
      <c r="B71" s="1191"/>
      <c r="C71" s="791"/>
      <c r="D71" s="792"/>
      <c r="E71" s="792"/>
      <c r="F71" s="792"/>
      <c r="G71" s="792"/>
      <c r="H71" s="792"/>
      <c r="I71" s="792"/>
      <c r="J71" s="792"/>
      <c r="K71" s="792"/>
      <c r="L71" s="792"/>
      <c r="M71" s="792"/>
      <c r="N71" s="792"/>
      <c r="O71" s="792"/>
      <c r="P71" s="792"/>
      <c r="Q71" s="792"/>
      <c r="R71" s="792"/>
      <c r="S71" s="792"/>
      <c r="T71" s="792"/>
      <c r="U71" s="792"/>
      <c r="V71" s="792"/>
      <c r="W71" s="792"/>
      <c r="X71" s="887"/>
      <c r="Y71" s="92"/>
      <c r="Z71" s="92"/>
      <c r="AA71" s="92"/>
      <c r="AB71" s="92"/>
      <c r="AC71" s="92"/>
      <c r="AD71" s="92"/>
      <c r="AE71" s="90"/>
      <c r="AF71" s="36"/>
      <c r="AG71" s="479"/>
      <c r="AH71" s="479"/>
      <c r="AI71" s="479"/>
      <c r="AJ71" s="480"/>
      <c r="AK71" s="23"/>
      <c r="AL71" s="23"/>
      <c r="AM71" s="23"/>
      <c r="AN71" s="22"/>
      <c r="AO71" s="40"/>
      <c r="AP71" s="22"/>
      <c r="AQ71" s="22"/>
      <c r="AR71" s="22"/>
      <c r="AS71" s="22"/>
    </row>
    <row r="72" spans="1:45" s="20" customFormat="1" ht="12" hidden="1" customHeight="1" x14ac:dyDescent="0.15">
      <c r="A72" s="1190"/>
      <c r="B72" s="1191"/>
      <c r="C72" s="791"/>
      <c r="D72" s="792"/>
      <c r="E72" s="792"/>
      <c r="F72" s="792"/>
      <c r="G72" s="792"/>
      <c r="H72" s="792"/>
      <c r="I72" s="792"/>
      <c r="J72" s="792"/>
      <c r="K72" s="792"/>
      <c r="L72" s="792"/>
      <c r="M72" s="792"/>
      <c r="N72" s="792"/>
      <c r="O72" s="792"/>
      <c r="P72" s="792"/>
      <c r="Q72" s="792"/>
      <c r="R72" s="792"/>
      <c r="S72" s="792"/>
      <c r="T72" s="792"/>
      <c r="U72" s="792"/>
      <c r="V72" s="792"/>
      <c r="W72" s="792"/>
      <c r="X72" s="887"/>
      <c r="Y72" s="92"/>
      <c r="Z72" s="92"/>
      <c r="AA72" s="92"/>
      <c r="AB72" s="92"/>
      <c r="AC72" s="92"/>
      <c r="AD72" s="92"/>
      <c r="AE72" s="90"/>
      <c r="AF72" s="36"/>
      <c r="AG72" s="479"/>
      <c r="AH72" s="479"/>
      <c r="AI72" s="479"/>
      <c r="AJ72" s="480"/>
      <c r="AK72" s="23"/>
      <c r="AL72" s="23"/>
      <c r="AM72" s="23"/>
      <c r="AN72" s="22"/>
      <c r="AO72" s="40"/>
      <c r="AP72" s="22"/>
      <c r="AQ72" s="22"/>
      <c r="AR72" s="22"/>
      <c r="AS72" s="22"/>
    </row>
    <row r="73" spans="1:45" s="20" customFormat="1" ht="12" hidden="1" customHeight="1" x14ac:dyDescent="0.15">
      <c r="A73" s="1190"/>
      <c r="B73" s="1191"/>
      <c r="C73" s="791"/>
      <c r="D73" s="792"/>
      <c r="E73" s="792"/>
      <c r="F73" s="792"/>
      <c r="G73" s="792"/>
      <c r="H73" s="792"/>
      <c r="I73" s="792"/>
      <c r="J73" s="792"/>
      <c r="K73" s="792"/>
      <c r="L73" s="792"/>
      <c r="M73" s="792"/>
      <c r="N73" s="792"/>
      <c r="O73" s="792"/>
      <c r="P73" s="792"/>
      <c r="Q73" s="792"/>
      <c r="R73" s="792"/>
      <c r="S73" s="792"/>
      <c r="T73" s="792"/>
      <c r="U73" s="792"/>
      <c r="V73" s="792"/>
      <c r="W73" s="792"/>
      <c r="X73" s="887"/>
      <c r="Y73" s="92"/>
      <c r="Z73" s="92"/>
      <c r="AA73" s="92"/>
      <c r="AB73" s="92"/>
      <c r="AC73" s="92"/>
      <c r="AD73" s="92"/>
      <c r="AE73" s="90"/>
      <c r="AF73" s="36"/>
      <c r="AG73" s="479"/>
      <c r="AH73" s="479"/>
      <c r="AI73" s="479"/>
      <c r="AJ73" s="480"/>
      <c r="AK73" s="23"/>
      <c r="AL73" s="23"/>
      <c r="AM73" s="23"/>
      <c r="AN73" s="22"/>
      <c r="AO73" s="40"/>
      <c r="AP73" s="22"/>
      <c r="AQ73" s="22"/>
      <c r="AR73" s="22"/>
      <c r="AS73" s="22"/>
    </row>
    <row r="74" spans="1:45" s="20" customFormat="1" ht="12" hidden="1" customHeight="1" x14ac:dyDescent="0.15">
      <c r="A74" s="1190"/>
      <c r="B74" s="1191"/>
      <c r="C74" s="791"/>
      <c r="D74" s="792"/>
      <c r="E74" s="792"/>
      <c r="F74" s="792"/>
      <c r="G74" s="792"/>
      <c r="H74" s="792"/>
      <c r="I74" s="792"/>
      <c r="J74" s="792"/>
      <c r="K74" s="792"/>
      <c r="L74" s="792"/>
      <c r="M74" s="792"/>
      <c r="N74" s="792"/>
      <c r="O74" s="792"/>
      <c r="P74" s="792"/>
      <c r="Q74" s="792"/>
      <c r="R74" s="792"/>
      <c r="S74" s="792"/>
      <c r="T74" s="792"/>
      <c r="U74" s="792"/>
      <c r="V74" s="792"/>
      <c r="W74" s="792"/>
      <c r="X74" s="887"/>
      <c r="Y74" s="92"/>
      <c r="Z74" s="92"/>
      <c r="AA74" s="92"/>
      <c r="AB74" s="92"/>
      <c r="AC74" s="92"/>
      <c r="AD74" s="92"/>
      <c r="AE74" s="90"/>
      <c r="AF74" s="36"/>
      <c r="AG74" s="479"/>
      <c r="AH74" s="479"/>
      <c r="AI74" s="479"/>
      <c r="AJ74" s="480"/>
      <c r="AK74" s="23"/>
      <c r="AL74" s="23"/>
      <c r="AM74" s="23"/>
      <c r="AN74" s="22"/>
      <c r="AO74" s="40"/>
      <c r="AP74" s="22"/>
      <c r="AQ74" s="22"/>
      <c r="AR74" s="22"/>
      <c r="AS74" s="22"/>
    </row>
    <row r="75" spans="1:45" s="20" customFormat="1" ht="12" hidden="1" customHeight="1" x14ac:dyDescent="0.15">
      <c r="A75" s="1190"/>
      <c r="B75" s="1191"/>
      <c r="C75" s="791"/>
      <c r="D75" s="792"/>
      <c r="E75" s="792"/>
      <c r="F75" s="792"/>
      <c r="G75" s="792"/>
      <c r="H75" s="792"/>
      <c r="I75" s="792"/>
      <c r="J75" s="792"/>
      <c r="K75" s="792"/>
      <c r="L75" s="792"/>
      <c r="M75" s="792"/>
      <c r="N75" s="792"/>
      <c r="O75" s="792"/>
      <c r="P75" s="792"/>
      <c r="Q75" s="792"/>
      <c r="R75" s="792"/>
      <c r="S75" s="792"/>
      <c r="T75" s="792"/>
      <c r="U75" s="792"/>
      <c r="V75" s="792"/>
      <c r="W75" s="792"/>
      <c r="X75" s="887"/>
      <c r="Y75" s="92"/>
      <c r="Z75" s="92"/>
      <c r="AA75" s="92"/>
      <c r="AB75" s="92"/>
      <c r="AC75" s="92"/>
      <c r="AD75" s="92"/>
      <c r="AE75" s="90"/>
      <c r="AF75" s="36"/>
      <c r="AG75" s="479"/>
      <c r="AH75" s="479"/>
      <c r="AI75" s="479"/>
      <c r="AJ75" s="480"/>
      <c r="AK75" s="23"/>
      <c r="AL75" s="23"/>
      <c r="AM75" s="23"/>
      <c r="AN75" s="22"/>
      <c r="AO75" s="40"/>
      <c r="AP75" s="22"/>
      <c r="AQ75" s="22"/>
      <c r="AR75" s="22"/>
      <c r="AS75" s="22"/>
    </row>
    <row r="76" spans="1:45" s="20" customFormat="1" ht="12" hidden="1" customHeight="1" x14ac:dyDescent="0.15">
      <c r="A76" s="1190"/>
      <c r="B76" s="1191"/>
      <c r="C76" s="791"/>
      <c r="D76" s="792"/>
      <c r="E76" s="792"/>
      <c r="F76" s="792"/>
      <c r="G76" s="792"/>
      <c r="H76" s="792"/>
      <c r="I76" s="792"/>
      <c r="J76" s="792"/>
      <c r="K76" s="792"/>
      <c r="L76" s="792"/>
      <c r="M76" s="792"/>
      <c r="N76" s="792"/>
      <c r="O76" s="792"/>
      <c r="P76" s="792"/>
      <c r="Q76" s="792"/>
      <c r="R76" s="792"/>
      <c r="S76" s="792"/>
      <c r="T76" s="792"/>
      <c r="U76" s="792"/>
      <c r="V76" s="792"/>
      <c r="W76" s="792"/>
      <c r="X76" s="887"/>
      <c r="Y76" s="89"/>
      <c r="Z76" s="89"/>
      <c r="AA76" s="89"/>
      <c r="AB76" s="89"/>
      <c r="AC76" s="89"/>
      <c r="AD76" s="89"/>
      <c r="AE76" s="89"/>
      <c r="AF76" s="89"/>
      <c r="AG76" s="89"/>
      <c r="AH76" s="89"/>
      <c r="AI76" s="89"/>
      <c r="AJ76" s="37"/>
      <c r="AK76" s="23"/>
      <c r="AL76" s="23"/>
      <c r="AM76" s="23"/>
      <c r="AN76" s="22"/>
      <c r="AO76" s="40"/>
      <c r="AP76" s="22"/>
      <c r="AQ76" s="22"/>
      <c r="AR76" s="22"/>
      <c r="AS76" s="22"/>
    </row>
    <row r="77" spans="1:45" s="20" customFormat="1" ht="12" hidden="1" customHeight="1" x14ac:dyDescent="0.15">
      <c r="A77" s="1190"/>
      <c r="B77" s="1191"/>
      <c r="C77" s="791"/>
      <c r="D77" s="792"/>
      <c r="E77" s="792"/>
      <c r="F77" s="792"/>
      <c r="G77" s="792"/>
      <c r="H77" s="792"/>
      <c r="I77" s="792"/>
      <c r="J77" s="792"/>
      <c r="K77" s="792"/>
      <c r="L77" s="792"/>
      <c r="M77" s="792"/>
      <c r="N77" s="792"/>
      <c r="O77" s="792"/>
      <c r="P77" s="792"/>
      <c r="Q77" s="792"/>
      <c r="R77" s="792"/>
      <c r="S77" s="792"/>
      <c r="T77" s="792"/>
      <c r="U77" s="792"/>
      <c r="V77" s="792"/>
      <c r="W77" s="792"/>
      <c r="X77" s="887"/>
      <c r="Y77" s="89"/>
      <c r="Z77" s="95"/>
      <c r="AA77" s="95"/>
      <c r="AB77" s="479"/>
      <c r="AC77" s="479"/>
      <c r="AD77" s="202"/>
      <c r="AE77" s="202"/>
      <c r="AF77" s="202"/>
      <c r="AG77" s="96"/>
      <c r="AH77" s="96"/>
      <c r="AI77" s="479"/>
      <c r="AJ77" s="480"/>
      <c r="AK77" s="23"/>
      <c r="AL77" s="23"/>
      <c r="AM77" s="23"/>
      <c r="AN77" s="22"/>
      <c r="AO77" s="40"/>
      <c r="AP77" s="22"/>
      <c r="AQ77" s="22"/>
      <c r="AR77" s="22"/>
      <c r="AS77" s="22"/>
    </row>
    <row r="78" spans="1:45" s="20" customFormat="1" ht="12" hidden="1" customHeight="1" x14ac:dyDescent="0.15">
      <c r="A78" s="1190"/>
      <c r="B78" s="1191"/>
      <c r="C78" s="791"/>
      <c r="D78" s="792"/>
      <c r="E78" s="792"/>
      <c r="F78" s="792"/>
      <c r="G78" s="792"/>
      <c r="H78" s="792"/>
      <c r="I78" s="792"/>
      <c r="J78" s="792"/>
      <c r="K78" s="792"/>
      <c r="L78" s="792"/>
      <c r="M78" s="792"/>
      <c r="N78" s="792"/>
      <c r="O78" s="792"/>
      <c r="P78" s="792"/>
      <c r="Q78" s="792"/>
      <c r="R78" s="792"/>
      <c r="S78" s="792"/>
      <c r="T78" s="792"/>
      <c r="U78" s="792"/>
      <c r="V78" s="792"/>
      <c r="W78" s="792"/>
      <c r="X78" s="887"/>
      <c r="Y78" s="89"/>
      <c r="Z78" s="95"/>
      <c r="AA78" s="95"/>
      <c r="AB78" s="479"/>
      <c r="AC78" s="479"/>
      <c r="AD78" s="202"/>
      <c r="AE78" s="202"/>
      <c r="AF78" s="202"/>
      <c r="AG78" s="96"/>
      <c r="AH78" s="96"/>
      <c r="AI78" s="479"/>
      <c r="AJ78" s="480"/>
      <c r="AK78" s="23"/>
      <c r="AL78" s="23"/>
      <c r="AM78" s="23"/>
      <c r="AN78" s="22"/>
      <c r="AO78" s="40"/>
      <c r="AP78" s="22"/>
      <c r="AQ78" s="22"/>
      <c r="AR78" s="22"/>
      <c r="AS78" s="22"/>
    </row>
    <row r="79" spans="1:45" s="20" customFormat="1" ht="12" hidden="1" customHeight="1" x14ac:dyDescent="0.15">
      <c r="A79" s="1190"/>
      <c r="B79" s="1191"/>
      <c r="C79" s="791"/>
      <c r="D79" s="792"/>
      <c r="E79" s="792"/>
      <c r="F79" s="792"/>
      <c r="G79" s="792"/>
      <c r="H79" s="792"/>
      <c r="I79" s="792"/>
      <c r="J79" s="792"/>
      <c r="K79" s="792"/>
      <c r="L79" s="792"/>
      <c r="M79" s="792"/>
      <c r="N79" s="792"/>
      <c r="O79" s="792"/>
      <c r="P79" s="792"/>
      <c r="Q79" s="792"/>
      <c r="R79" s="792"/>
      <c r="S79" s="792"/>
      <c r="T79" s="792"/>
      <c r="U79" s="792"/>
      <c r="V79" s="792"/>
      <c r="W79" s="792"/>
      <c r="X79" s="887"/>
      <c r="Y79" s="89"/>
      <c r="Z79" s="95"/>
      <c r="AA79" s="95"/>
      <c r="AB79" s="479"/>
      <c r="AC79" s="479"/>
      <c r="AD79" s="202"/>
      <c r="AE79" s="202"/>
      <c r="AF79" s="202"/>
      <c r="AG79" s="96"/>
      <c r="AH79" s="96"/>
      <c r="AI79" s="479"/>
      <c r="AJ79" s="480"/>
      <c r="AK79" s="23"/>
      <c r="AL79" s="23"/>
      <c r="AM79" s="23"/>
      <c r="AN79" s="22"/>
      <c r="AO79" s="40"/>
      <c r="AP79" s="22"/>
      <c r="AQ79" s="22"/>
      <c r="AR79" s="22"/>
      <c r="AS79" s="22"/>
    </row>
    <row r="80" spans="1:45" s="20" customFormat="1" ht="12" hidden="1" customHeight="1" x14ac:dyDescent="0.15">
      <c r="A80" s="1190"/>
      <c r="B80" s="1191"/>
      <c r="C80" s="791"/>
      <c r="D80" s="792"/>
      <c r="E80" s="792"/>
      <c r="F80" s="792"/>
      <c r="G80" s="792"/>
      <c r="H80" s="792"/>
      <c r="I80" s="792"/>
      <c r="J80" s="792"/>
      <c r="K80" s="792"/>
      <c r="L80" s="792"/>
      <c r="M80" s="792"/>
      <c r="N80" s="792"/>
      <c r="O80" s="792"/>
      <c r="P80" s="792"/>
      <c r="Q80" s="792"/>
      <c r="R80" s="792"/>
      <c r="S80" s="792"/>
      <c r="T80" s="792"/>
      <c r="U80" s="792"/>
      <c r="V80" s="792"/>
      <c r="W80" s="792"/>
      <c r="X80" s="887"/>
      <c r="Y80" s="89"/>
      <c r="Z80" s="95"/>
      <c r="AA80" s="95"/>
      <c r="AB80" s="479"/>
      <c r="AC80" s="479"/>
      <c r="AD80" s="202"/>
      <c r="AE80" s="202"/>
      <c r="AF80" s="202"/>
      <c r="AG80" s="96"/>
      <c r="AH80" s="96"/>
      <c r="AI80" s="479"/>
      <c r="AJ80" s="480"/>
      <c r="AK80" s="23"/>
      <c r="AL80" s="23"/>
      <c r="AM80" s="23"/>
      <c r="AN80" s="22"/>
      <c r="AO80" s="40"/>
      <c r="AP80" s="22"/>
      <c r="AQ80" s="22"/>
      <c r="AR80" s="22"/>
      <c r="AS80" s="22"/>
    </row>
    <row r="81" spans="1:45" s="20" customFormat="1" ht="12" hidden="1" customHeight="1" x14ac:dyDescent="0.15">
      <c r="A81" s="1190"/>
      <c r="B81" s="1191"/>
      <c r="C81" s="791"/>
      <c r="D81" s="792"/>
      <c r="E81" s="792"/>
      <c r="F81" s="792"/>
      <c r="G81" s="792"/>
      <c r="H81" s="792"/>
      <c r="I81" s="792"/>
      <c r="J81" s="792"/>
      <c r="K81" s="792"/>
      <c r="L81" s="792"/>
      <c r="M81" s="792"/>
      <c r="N81" s="792"/>
      <c r="O81" s="792"/>
      <c r="P81" s="792"/>
      <c r="Q81" s="792"/>
      <c r="R81" s="792"/>
      <c r="S81" s="792"/>
      <c r="T81" s="792"/>
      <c r="U81" s="792"/>
      <c r="V81" s="792"/>
      <c r="W81" s="792"/>
      <c r="X81" s="887"/>
      <c r="Y81" s="89"/>
      <c r="Z81" s="95"/>
      <c r="AA81" s="95"/>
      <c r="AB81" s="479"/>
      <c r="AC81" s="479"/>
      <c r="AD81" s="202"/>
      <c r="AE81" s="202"/>
      <c r="AF81" s="202"/>
      <c r="AG81" s="96"/>
      <c r="AH81" s="96"/>
      <c r="AI81" s="479"/>
      <c r="AJ81" s="480"/>
      <c r="AK81" s="23"/>
      <c r="AL81" s="23"/>
      <c r="AM81" s="23"/>
      <c r="AN81" s="22"/>
      <c r="AO81" s="40"/>
      <c r="AP81" s="22"/>
      <c r="AQ81" s="22"/>
      <c r="AR81" s="22"/>
      <c r="AS81" s="22"/>
    </row>
    <row r="82" spans="1:45" s="20" customFormat="1" ht="12" hidden="1" customHeight="1" x14ac:dyDescent="0.15">
      <c r="A82" s="1190"/>
      <c r="B82" s="1191"/>
      <c r="C82" s="791"/>
      <c r="D82" s="792"/>
      <c r="E82" s="792"/>
      <c r="F82" s="792"/>
      <c r="G82" s="792"/>
      <c r="H82" s="792"/>
      <c r="I82" s="792"/>
      <c r="J82" s="792"/>
      <c r="K82" s="792"/>
      <c r="L82" s="792"/>
      <c r="M82" s="792"/>
      <c r="N82" s="792"/>
      <c r="O82" s="792"/>
      <c r="P82" s="792"/>
      <c r="Q82" s="792"/>
      <c r="R82" s="792"/>
      <c r="S82" s="792"/>
      <c r="T82" s="792"/>
      <c r="U82" s="792"/>
      <c r="V82" s="792"/>
      <c r="W82" s="792"/>
      <c r="X82" s="887"/>
      <c r="Y82" s="89"/>
      <c r="Z82" s="95"/>
      <c r="AA82" s="95"/>
      <c r="AB82" s="479"/>
      <c r="AC82" s="479"/>
      <c r="AD82" s="202"/>
      <c r="AE82" s="202"/>
      <c r="AF82" s="202"/>
      <c r="AG82" s="96"/>
      <c r="AH82" s="96"/>
      <c r="AI82" s="479"/>
      <c r="AJ82" s="480"/>
      <c r="AK82" s="23"/>
      <c r="AL82" s="23"/>
      <c r="AM82" s="23"/>
      <c r="AN82" s="22"/>
      <c r="AO82" s="40"/>
      <c r="AP82" s="22"/>
      <c r="AQ82" s="22"/>
      <c r="AR82" s="22"/>
      <c r="AS82" s="22"/>
    </row>
    <row r="83" spans="1:45" s="20" customFormat="1" x14ac:dyDescent="0.15">
      <c r="A83" s="1190"/>
      <c r="B83" s="1191"/>
      <c r="C83" s="794"/>
      <c r="D83" s="795"/>
      <c r="E83" s="795"/>
      <c r="F83" s="795"/>
      <c r="G83" s="795"/>
      <c r="H83" s="795"/>
      <c r="I83" s="795"/>
      <c r="J83" s="795"/>
      <c r="K83" s="795"/>
      <c r="L83" s="795"/>
      <c r="M83" s="795"/>
      <c r="N83" s="795"/>
      <c r="O83" s="795"/>
      <c r="P83" s="795"/>
      <c r="Q83" s="795"/>
      <c r="R83" s="795"/>
      <c r="S83" s="795"/>
      <c r="T83" s="795"/>
      <c r="U83" s="795"/>
      <c r="V83" s="795"/>
      <c r="W83" s="795"/>
      <c r="X83" s="897"/>
      <c r="Y83" s="89"/>
      <c r="Z83" s="95"/>
      <c r="AA83" s="95"/>
      <c r="AB83" s="479"/>
      <c r="AC83" s="479"/>
      <c r="AD83" s="202"/>
      <c r="AE83" s="202"/>
      <c r="AF83" s="202"/>
      <c r="AG83" s="96"/>
      <c r="AH83" s="96"/>
      <c r="AI83" s="479"/>
      <c r="AJ83" s="480"/>
      <c r="AK83" s="23"/>
      <c r="AL83" s="23"/>
      <c r="AM83" s="23"/>
      <c r="AN83" s="22"/>
      <c r="AO83" s="40"/>
      <c r="AP83" s="22"/>
      <c r="AQ83" s="22"/>
      <c r="AR83" s="22"/>
      <c r="AS83" s="22"/>
    </row>
    <row r="84" spans="1:45" s="20" customFormat="1" x14ac:dyDescent="0.15">
      <c r="A84" s="1190"/>
      <c r="B84" s="1191"/>
      <c r="C84" s="1202" t="s">
        <v>66</v>
      </c>
      <c r="D84" s="1202"/>
      <c r="E84" s="1202"/>
      <c r="F84" s="1202"/>
      <c r="G84" s="1202"/>
      <c r="H84" s="1202"/>
      <c r="I84" s="1202"/>
      <c r="J84" s="1202"/>
      <c r="K84" s="1202"/>
      <c r="L84" s="1202"/>
      <c r="M84" s="1202"/>
      <c r="N84" s="1202"/>
      <c r="O84" s="1202"/>
      <c r="P84" s="1202"/>
      <c r="Q84" s="1202"/>
      <c r="R84" s="1202"/>
      <c r="S84" s="1202"/>
      <c r="T84" s="1202"/>
      <c r="U84" s="1202"/>
      <c r="V84" s="1202"/>
      <c r="W84" s="1202"/>
      <c r="X84" s="1202"/>
      <c r="Y84" s="1202"/>
      <c r="Z84" s="1202"/>
      <c r="AA84" s="1202"/>
      <c r="AB84" s="1202"/>
      <c r="AC84" s="1202"/>
      <c r="AD84" s="1202"/>
      <c r="AE84" s="1202"/>
      <c r="AF84" s="1202"/>
      <c r="AG84" s="1202"/>
      <c r="AH84" s="1202"/>
      <c r="AI84" s="1202"/>
      <c r="AJ84" s="1203"/>
      <c r="AK84" s="23"/>
      <c r="AL84" s="23"/>
      <c r="AM84" s="23"/>
      <c r="AN84" s="22"/>
      <c r="AO84" s="40"/>
      <c r="AP84" s="22"/>
      <c r="AQ84" s="22"/>
      <c r="AR84" s="22"/>
      <c r="AS84" s="22"/>
    </row>
    <row r="85" spans="1:45" s="20" customFormat="1" x14ac:dyDescent="0.15">
      <c r="A85" s="1190"/>
      <c r="B85" s="1191"/>
      <c r="C85" s="47" t="s">
        <v>67</v>
      </c>
      <c r="D85" s="48"/>
      <c r="E85" s="48"/>
      <c r="F85" s="48"/>
      <c r="G85" s="48"/>
      <c r="H85" s="48"/>
      <c r="I85" s="48"/>
      <c r="J85" s="48"/>
      <c r="K85" s="48"/>
      <c r="L85" s="48"/>
      <c r="M85" s="48"/>
      <c r="N85" s="48"/>
      <c r="O85" s="48"/>
      <c r="P85" s="48"/>
      <c r="Q85" s="48"/>
      <c r="R85" s="48"/>
      <c r="S85" s="48"/>
      <c r="T85" s="48"/>
      <c r="U85" s="49"/>
      <c r="V85" s="47" t="s">
        <v>190</v>
      </c>
      <c r="W85" s="48"/>
      <c r="X85" s="48"/>
      <c r="Y85" s="47"/>
      <c r="Z85" s="48"/>
      <c r="AA85" s="48"/>
      <c r="AB85" s="48"/>
      <c r="AC85" s="48"/>
      <c r="AD85" s="51"/>
      <c r="AE85" s="51"/>
      <c r="AF85" s="51"/>
      <c r="AG85" s="51"/>
      <c r="AH85" s="51"/>
      <c r="AI85" s="51"/>
      <c r="AJ85" s="52"/>
      <c r="AK85" s="23"/>
      <c r="AL85" s="23"/>
      <c r="AM85" s="23"/>
      <c r="AN85" s="22"/>
      <c r="AO85" s="40"/>
      <c r="AP85" s="22"/>
      <c r="AQ85" s="22"/>
      <c r="AR85" s="22"/>
      <c r="AS85" s="22"/>
    </row>
    <row r="86" spans="1:45" s="20" customFormat="1" ht="11.25" customHeight="1" x14ac:dyDescent="0.15">
      <c r="A86" s="1190"/>
      <c r="B86" s="1191"/>
      <c r="C86" s="97" t="s">
        <v>68</v>
      </c>
      <c r="D86" s="97"/>
      <c r="E86" s="98"/>
      <c r="F86" s="98"/>
      <c r="G86" s="1194">
        <f>N62</f>
        <v>2</v>
      </c>
      <c r="H86" s="1184"/>
      <c r="I86" s="1195" t="s">
        <v>63</v>
      </c>
      <c r="J86" s="1195"/>
      <c r="K86" s="98" t="s">
        <v>69</v>
      </c>
      <c r="L86" s="1196">
        <v>600000</v>
      </c>
      <c r="M86" s="1196"/>
      <c r="N86" s="1196"/>
      <c r="O86" s="98" t="s">
        <v>13</v>
      </c>
      <c r="P86" s="98" t="s">
        <v>70</v>
      </c>
      <c r="Q86" s="1185">
        <f>G86*L86</f>
        <v>1200000</v>
      </c>
      <c r="R86" s="1185"/>
      <c r="S86" s="1185"/>
      <c r="T86" s="1185"/>
      <c r="U86" s="50" t="s">
        <v>13</v>
      </c>
      <c r="V86" s="1197" t="str">
        <f>VLOOKUP(AG1,'3_個別入力シート（新生活）'!$B$7:$CR$8,'3_個別入力シート（新生活）'!AX6,0)&amp; ""</f>
        <v/>
      </c>
      <c r="W86" s="792"/>
      <c r="X86" s="792"/>
      <c r="Y86" s="792"/>
      <c r="Z86" s="792"/>
      <c r="AA86" s="792"/>
      <c r="AB86" s="792"/>
      <c r="AC86" s="792"/>
      <c r="AD86" s="792"/>
      <c r="AE86" s="792"/>
      <c r="AF86" s="792"/>
      <c r="AG86" s="792"/>
      <c r="AH86" s="792"/>
      <c r="AI86" s="792"/>
      <c r="AJ86" s="793"/>
      <c r="AK86" s="23"/>
      <c r="AL86" s="23"/>
      <c r="AM86" s="23"/>
      <c r="AN86" s="22"/>
      <c r="AO86" s="40"/>
      <c r="AP86" s="22"/>
      <c r="AQ86" s="22"/>
      <c r="AR86" s="22"/>
      <c r="AS86" s="22"/>
    </row>
    <row r="87" spans="1:45" s="20" customFormat="1" x14ac:dyDescent="0.15">
      <c r="A87" s="1190"/>
      <c r="B87" s="1191"/>
      <c r="C87" s="97" t="s">
        <v>71</v>
      </c>
      <c r="D87" s="97"/>
      <c r="E87" s="98"/>
      <c r="F87" s="98"/>
      <c r="G87" s="1194">
        <f>N63</f>
        <v>4</v>
      </c>
      <c r="H87" s="1184"/>
      <c r="I87" s="1195" t="s">
        <v>63</v>
      </c>
      <c r="J87" s="1195"/>
      <c r="K87" s="98" t="s">
        <v>69</v>
      </c>
      <c r="L87" s="1196">
        <v>300000</v>
      </c>
      <c r="M87" s="1196"/>
      <c r="N87" s="1196"/>
      <c r="O87" s="98" t="s">
        <v>13</v>
      </c>
      <c r="P87" s="98" t="s">
        <v>70</v>
      </c>
      <c r="Q87" s="1185">
        <f>G87*L87</f>
        <v>1200000</v>
      </c>
      <c r="R87" s="1185"/>
      <c r="S87" s="1185"/>
      <c r="T87" s="1185"/>
      <c r="U87" s="50" t="s">
        <v>13</v>
      </c>
      <c r="V87" s="1197"/>
      <c r="W87" s="792"/>
      <c r="X87" s="792"/>
      <c r="Y87" s="792"/>
      <c r="Z87" s="792"/>
      <c r="AA87" s="792"/>
      <c r="AB87" s="792"/>
      <c r="AC87" s="792"/>
      <c r="AD87" s="792"/>
      <c r="AE87" s="792"/>
      <c r="AF87" s="792"/>
      <c r="AG87" s="792"/>
      <c r="AH87" s="792"/>
      <c r="AI87" s="792"/>
      <c r="AJ87" s="793"/>
      <c r="AK87" s="23"/>
      <c r="AL87" s="23"/>
      <c r="AM87" s="23"/>
      <c r="AN87" s="22"/>
      <c r="AO87" s="40"/>
      <c r="AP87" s="22"/>
      <c r="AQ87" s="22"/>
      <c r="AR87" s="22"/>
      <c r="AS87" s="22"/>
    </row>
    <row r="88" spans="1:45" s="20" customFormat="1" x14ac:dyDescent="0.15">
      <c r="A88" s="1190"/>
      <c r="B88" s="1191"/>
      <c r="C88" s="97"/>
      <c r="D88" s="97"/>
      <c r="E88" s="98"/>
      <c r="F88" s="98"/>
      <c r="G88" s="477"/>
      <c r="H88" s="477"/>
      <c r="I88" s="478"/>
      <c r="J88" s="478"/>
      <c r="K88" s="98"/>
      <c r="L88" s="97" t="s">
        <v>72</v>
      </c>
      <c r="M88" s="477"/>
      <c r="N88" s="477"/>
      <c r="O88" s="97"/>
      <c r="P88" s="477"/>
      <c r="Q88" s="1183">
        <f>AK88*1</f>
        <v>0</v>
      </c>
      <c r="R88" s="1183"/>
      <c r="S88" s="1183"/>
      <c r="T88" s="1183"/>
      <c r="U88" s="50" t="s">
        <v>13</v>
      </c>
      <c r="V88" s="1197"/>
      <c r="W88" s="792"/>
      <c r="X88" s="792"/>
      <c r="Y88" s="792"/>
      <c r="Z88" s="792"/>
      <c r="AA88" s="792"/>
      <c r="AB88" s="792"/>
      <c r="AC88" s="792"/>
      <c r="AD88" s="792"/>
      <c r="AE88" s="792"/>
      <c r="AF88" s="792"/>
      <c r="AG88" s="792"/>
      <c r="AH88" s="792"/>
      <c r="AI88" s="792"/>
      <c r="AJ88" s="793"/>
      <c r="AK88" s="107">
        <f>VLOOKUP(AG1,'3_個別入力シート（新生活）'!$B$7:$CR$8,'3_個別入力シート（新生活）'!AV6,0)</f>
        <v>0</v>
      </c>
      <c r="AL88" s="23"/>
      <c r="AM88" s="23"/>
      <c r="AN88" s="22"/>
      <c r="AO88" s="40"/>
      <c r="AP88" s="22"/>
      <c r="AQ88" s="22"/>
      <c r="AR88" s="22"/>
      <c r="AS88" s="22"/>
    </row>
    <row r="89" spans="1:45" s="20" customFormat="1" x14ac:dyDescent="0.15">
      <c r="A89" s="1190"/>
      <c r="B89" s="1191"/>
      <c r="C89" s="98"/>
      <c r="D89" s="98"/>
      <c r="E89" s="98"/>
      <c r="F89" s="98"/>
      <c r="G89" s="98"/>
      <c r="H89" s="98"/>
      <c r="I89" s="98"/>
      <c r="J89" s="98"/>
      <c r="K89" s="98"/>
      <c r="L89" s="98"/>
      <c r="M89" s="1184" t="s">
        <v>73</v>
      </c>
      <c r="N89" s="1184"/>
      <c r="O89" s="98"/>
      <c r="P89" s="98"/>
      <c r="Q89" s="1185">
        <f>SUM(Q86:T88)</f>
        <v>2400000</v>
      </c>
      <c r="R89" s="1185"/>
      <c r="S89" s="1185"/>
      <c r="T89" s="1185"/>
      <c r="U89" s="50" t="s">
        <v>13</v>
      </c>
      <c r="V89" s="1197"/>
      <c r="W89" s="792"/>
      <c r="X89" s="792"/>
      <c r="Y89" s="792"/>
      <c r="Z89" s="792"/>
      <c r="AA89" s="792"/>
      <c r="AB89" s="792"/>
      <c r="AC89" s="792"/>
      <c r="AD89" s="792"/>
      <c r="AE89" s="792"/>
      <c r="AF89" s="792"/>
      <c r="AG89" s="792"/>
      <c r="AH89" s="792"/>
      <c r="AI89" s="792"/>
      <c r="AJ89" s="793"/>
      <c r="AK89" s="23"/>
      <c r="AL89" s="23"/>
      <c r="AM89" s="23"/>
      <c r="AN89" s="22"/>
      <c r="AO89" s="40"/>
      <c r="AP89" s="22"/>
      <c r="AQ89" s="22"/>
      <c r="AR89" s="22"/>
      <c r="AS89" s="22"/>
    </row>
    <row r="90" spans="1:45" s="20" customFormat="1" ht="12" hidden="1" customHeight="1" x14ac:dyDescent="0.15">
      <c r="A90" s="1190"/>
      <c r="B90" s="1191"/>
      <c r="C90" s="246"/>
      <c r="D90" s="246"/>
      <c r="E90" s="246"/>
      <c r="F90" s="246"/>
      <c r="G90" s="246"/>
      <c r="H90" s="98"/>
      <c r="I90" s="98"/>
      <c r="J90" s="98"/>
      <c r="K90" s="98"/>
      <c r="L90" s="98"/>
      <c r="M90" s="98"/>
      <c r="N90" s="98"/>
      <c r="O90" s="98"/>
      <c r="P90" s="98"/>
      <c r="Q90" s="98"/>
      <c r="R90" s="98"/>
      <c r="S90" s="98"/>
      <c r="T90" s="98"/>
      <c r="U90" s="50"/>
      <c r="V90" s="1197"/>
      <c r="W90" s="792"/>
      <c r="X90" s="792"/>
      <c r="Y90" s="792"/>
      <c r="Z90" s="792"/>
      <c r="AA90" s="792"/>
      <c r="AB90" s="792"/>
      <c r="AC90" s="792"/>
      <c r="AD90" s="792"/>
      <c r="AE90" s="792"/>
      <c r="AF90" s="792"/>
      <c r="AG90" s="792"/>
      <c r="AH90" s="792"/>
      <c r="AI90" s="792"/>
      <c r="AJ90" s="793"/>
      <c r="AK90" s="23"/>
      <c r="AL90" s="23"/>
      <c r="AM90" s="23"/>
      <c r="AN90" s="22"/>
      <c r="AO90" s="40"/>
      <c r="AP90" s="22"/>
      <c r="AQ90" s="22"/>
      <c r="AR90" s="22"/>
      <c r="AS90" s="22"/>
    </row>
    <row r="91" spans="1:45" s="20" customFormat="1" ht="12" hidden="1" customHeight="1" x14ac:dyDescent="0.15">
      <c r="A91" s="1190"/>
      <c r="B91" s="1191"/>
      <c r="C91" s="246"/>
      <c r="D91" s="246"/>
      <c r="E91" s="246"/>
      <c r="F91" s="246"/>
      <c r="G91" s="246"/>
      <c r="H91" s="98"/>
      <c r="I91" s="98"/>
      <c r="J91" s="98"/>
      <c r="K91" s="98"/>
      <c r="L91" s="98"/>
      <c r="M91" s="98"/>
      <c r="N91" s="98"/>
      <c r="O91" s="98"/>
      <c r="P91" s="98"/>
      <c r="Q91" s="98"/>
      <c r="R91" s="98"/>
      <c r="S91" s="98"/>
      <c r="T91" s="98"/>
      <c r="U91" s="50"/>
      <c r="V91" s="1197"/>
      <c r="W91" s="792"/>
      <c r="X91" s="792"/>
      <c r="Y91" s="792"/>
      <c r="Z91" s="792"/>
      <c r="AA91" s="792"/>
      <c r="AB91" s="792"/>
      <c r="AC91" s="792"/>
      <c r="AD91" s="792"/>
      <c r="AE91" s="792"/>
      <c r="AF91" s="792"/>
      <c r="AG91" s="792"/>
      <c r="AH91" s="792"/>
      <c r="AI91" s="792"/>
      <c r="AJ91" s="793"/>
      <c r="AK91" s="23"/>
      <c r="AL91" s="23"/>
      <c r="AM91" s="23"/>
      <c r="AN91" s="22"/>
      <c r="AO91" s="40"/>
      <c r="AP91" s="22"/>
      <c r="AQ91" s="22"/>
      <c r="AR91" s="22"/>
      <c r="AS91" s="22"/>
    </row>
    <row r="92" spans="1:45" s="20" customFormat="1" ht="12" hidden="1" customHeight="1" x14ac:dyDescent="0.15">
      <c r="A92" s="1190"/>
      <c r="B92" s="1191"/>
      <c r="C92" s="98"/>
      <c r="D92" s="98"/>
      <c r="E92" s="98"/>
      <c r="F92" s="98"/>
      <c r="G92" s="98"/>
      <c r="H92" s="98"/>
      <c r="I92" s="98"/>
      <c r="J92" s="98"/>
      <c r="K92" s="98"/>
      <c r="L92" s="98"/>
      <c r="M92" s="98"/>
      <c r="N92" s="98"/>
      <c r="O92" s="98"/>
      <c r="P92" s="98"/>
      <c r="Q92" s="98"/>
      <c r="R92" s="98"/>
      <c r="S92" s="98"/>
      <c r="T92" s="98"/>
      <c r="U92" s="50"/>
      <c r="V92" s="1197"/>
      <c r="W92" s="792"/>
      <c r="X92" s="792"/>
      <c r="Y92" s="792"/>
      <c r="Z92" s="792"/>
      <c r="AA92" s="792"/>
      <c r="AB92" s="792"/>
      <c r="AC92" s="792"/>
      <c r="AD92" s="792"/>
      <c r="AE92" s="792"/>
      <c r="AF92" s="792"/>
      <c r="AG92" s="792"/>
      <c r="AH92" s="792"/>
      <c r="AI92" s="792"/>
      <c r="AJ92" s="793"/>
      <c r="AK92" s="23"/>
      <c r="AL92" s="23"/>
      <c r="AM92" s="23"/>
      <c r="AN92" s="22"/>
      <c r="AO92" s="40"/>
      <c r="AP92" s="22"/>
      <c r="AQ92" s="22"/>
      <c r="AR92" s="22"/>
      <c r="AS92" s="22"/>
    </row>
    <row r="93" spans="1:45" s="20" customFormat="1" ht="12" hidden="1" customHeight="1" x14ac:dyDescent="0.15">
      <c r="A93" s="1190"/>
      <c r="B93" s="1191"/>
      <c r="C93" s="98"/>
      <c r="D93" s="98"/>
      <c r="E93" s="98"/>
      <c r="F93" s="98"/>
      <c r="G93" s="98"/>
      <c r="H93" s="98"/>
      <c r="I93" s="98"/>
      <c r="J93" s="98"/>
      <c r="K93" s="98"/>
      <c r="L93" s="98"/>
      <c r="M93" s="98"/>
      <c r="N93" s="98"/>
      <c r="O93" s="98"/>
      <c r="P93" s="98"/>
      <c r="Q93" s="98"/>
      <c r="R93" s="98"/>
      <c r="S93" s="98"/>
      <c r="T93" s="98"/>
      <c r="U93" s="50"/>
      <c r="V93" s="1197"/>
      <c r="W93" s="792"/>
      <c r="X93" s="792"/>
      <c r="Y93" s="792"/>
      <c r="Z93" s="792"/>
      <c r="AA93" s="792"/>
      <c r="AB93" s="792"/>
      <c r="AC93" s="792"/>
      <c r="AD93" s="792"/>
      <c r="AE93" s="792"/>
      <c r="AF93" s="792"/>
      <c r="AG93" s="792"/>
      <c r="AH93" s="792"/>
      <c r="AI93" s="792"/>
      <c r="AJ93" s="793"/>
      <c r="AK93" s="23"/>
      <c r="AL93" s="23"/>
      <c r="AM93" s="23"/>
      <c r="AN93" s="22"/>
      <c r="AO93" s="40"/>
      <c r="AP93" s="22"/>
      <c r="AQ93" s="22"/>
      <c r="AR93" s="22"/>
      <c r="AS93" s="22"/>
    </row>
    <row r="94" spans="1:45" s="20" customFormat="1" ht="12" hidden="1" customHeight="1" x14ac:dyDescent="0.15">
      <c r="A94" s="1190"/>
      <c r="B94" s="1191"/>
      <c r="C94" s="98"/>
      <c r="D94" s="98"/>
      <c r="E94" s="98"/>
      <c r="F94" s="98"/>
      <c r="G94" s="98"/>
      <c r="H94" s="98"/>
      <c r="I94" s="98"/>
      <c r="J94" s="98"/>
      <c r="K94" s="98"/>
      <c r="L94" s="98"/>
      <c r="M94" s="98"/>
      <c r="N94" s="98"/>
      <c r="O94" s="98"/>
      <c r="P94" s="98"/>
      <c r="Q94" s="98"/>
      <c r="R94" s="98"/>
      <c r="S94" s="98"/>
      <c r="T94" s="98"/>
      <c r="U94" s="50"/>
      <c r="V94" s="1197"/>
      <c r="W94" s="792"/>
      <c r="X94" s="792"/>
      <c r="Y94" s="792"/>
      <c r="Z94" s="792"/>
      <c r="AA94" s="792"/>
      <c r="AB94" s="792"/>
      <c r="AC94" s="792"/>
      <c r="AD94" s="792"/>
      <c r="AE94" s="792"/>
      <c r="AF94" s="792"/>
      <c r="AG94" s="792"/>
      <c r="AH94" s="792"/>
      <c r="AI94" s="792"/>
      <c r="AJ94" s="793"/>
      <c r="AK94" s="23"/>
      <c r="AL94" s="23"/>
      <c r="AM94" s="23"/>
      <c r="AN94" s="22"/>
      <c r="AO94" s="40"/>
      <c r="AP94" s="22"/>
      <c r="AQ94" s="22"/>
      <c r="AR94" s="22"/>
      <c r="AS94" s="22"/>
    </row>
    <row r="95" spans="1:45" s="20" customFormat="1" ht="12" hidden="1" customHeight="1" x14ac:dyDescent="0.15">
      <c r="A95" s="1190"/>
      <c r="B95" s="1191"/>
      <c r="C95" s="98"/>
      <c r="D95" s="98"/>
      <c r="E95" s="98"/>
      <c r="F95" s="98"/>
      <c r="G95" s="98"/>
      <c r="H95" s="98"/>
      <c r="I95" s="98"/>
      <c r="J95" s="98"/>
      <c r="K95" s="98"/>
      <c r="L95" s="98"/>
      <c r="M95" s="98"/>
      <c r="N95" s="98"/>
      <c r="O95" s="98"/>
      <c r="P95" s="98"/>
      <c r="Q95" s="98"/>
      <c r="R95" s="98"/>
      <c r="S95" s="98"/>
      <c r="T95" s="98"/>
      <c r="U95" s="50"/>
      <c r="V95" s="1197"/>
      <c r="W95" s="792"/>
      <c r="X95" s="792"/>
      <c r="Y95" s="792"/>
      <c r="Z95" s="792"/>
      <c r="AA95" s="792"/>
      <c r="AB95" s="792"/>
      <c r="AC95" s="792"/>
      <c r="AD95" s="792"/>
      <c r="AE95" s="792"/>
      <c r="AF95" s="792"/>
      <c r="AG95" s="792"/>
      <c r="AH95" s="792"/>
      <c r="AI95" s="792"/>
      <c r="AJ95" s="793"/>
      <c r="AK95" s="23"/>
      <c r="AL95" s="23"/>
      <c r="AM95" s="23"/>
      <c r="AN95" s="22"/>
      <c r="AO95" s="40"/>
      <c r="AP95" s="22"/>
      <c r="AQ95" s="22"/>
      <c r="AR95" s="22"/>
      <c r="AS95" s="22"/>
    </row>
    <row r="96" spans="1:45" s="20" customFormat="1" ht="12" hidden="1" customHeight="1" x14ac:dyDescent="0.15">
      <c r="A96" s="1190"/>
      <c r="B96" s="1191"/>
      <c r="C96" s="98"/>
      <c r="D96" s="98"/>
      <c r="E96" s="98"/>
      <c r="F96" s="98"/>
      <c r="G96" s="98"/>
      <c r="H96" s="98"/>
      <c r="I96" s="98"/>
      <c r="J96" s="98"/>
      <c r="K96" s="98"/>
      <c r="L96" s="98"/>
      <c r="M96" s="98"/>
      <c r="N96" s="98"/>
      <c r="O96" s="98"/>
      <c r="P96" s="98"/>
      <c r="Q96" s="98"/>
      <c r="R96" s="98"/>
      <c r="S96" s="98"/>
      <c r="T96" s="98"/>
      <c r="U96" s="50"/>
      <c r="V96" s="1197"/>
      <c r="W96" s="792"/>
      <c r="X96" s="792"/>
      <c r="Y96" s="792"/>
      <c r="Z96" s="792"/>
      <c r="AA96" s="792"/>
      <c r="AB96" s="792"/>
      <c r="AC96" s="792"/>
      <c r="AD96" s="792"/>
      <c r="AE96" s="792"/>
      <c r="AF96" s="792"/>
      <c r="AG96" s="792"/>
      <c r="AH96" s="792"/>
      <c r="AI96" s="792"/>
      <c r="AJ96" s="793"/>
      <c r="AK96" s="23"/>
      <c r="AL96" s="23"/>
      <c r="AM96" s="23"/>
      <c r="AN96" s="22"/>
      <c r="AO96" s="40"/>
      <c r="AP96" s="22"/>
      <c r="AQ96" s="22"/>
      <c r="AR96" s="22"/>
      <c r="AS96" s="22"/>
    </row>
    <row r="97" spans="1:50" s="20" customFormat="1" x14ac:dyDescent="0.15">
      <c r="A97" s="1190"/>
      <c r="B97" s="1191"/>
      <c r="C97" s="98"/>
      <c r="D97" s="98"/>
      <c r="E97" s="98"/>
      <c r="F97" s="98"/>
      <c r="G97" s="98"/>
      <c r="H97" s="98"/>
      <c r="I97" s="98"/>
      <c r="J97" s="98"/>
      <c r="K97" s="98"/>
      <c r="L97" s="98"/>
      <c r="M97" s="98"/>
      <c r="N97" s="98"/>
      <c r="O97" s="98"/>
      <c r="P97" s="98"/>
      <c r="Q97" s="98"/>
      <c r="R97" s="98"/>
      <c r="S97" s="98"/>
      <c r="T97" s="98"/>
      <c r="U97" s="247"/>
      <c r="V97" s="1198"/>
      <c r="W97" s="795"/>
      <c r="X97" s="795"/>
      <c r="Y97" s="795"/>
      <c r="Z97" s="795"/>
      <c r="AA97" s="795"/>
      <c r="AB97" s="795"/>
      <c r="AC97" s="795"/>
      <c r="AD97" s="795"/>
      <c r="AE97" s="795"/>
      <c r="AF97" s="795"/>
      <c r="AG97" s="795"/>
      <c r="AH97" s="795"/>
      <c r="AI97" s="795"/>
      <c r="AJ97" s="796"/>
      <c r="AK97" s="23"/>
      <c r="AL97" s="23"/>
      <c r="AM97" s="23"/>
      <c r="AN97" s="22"/>
      <c r="AO97" s="40"/>
      <c r="AP97" s="22"/>
      <c r="AQ97" s="22"/>
      <c r="AR97" s="22"/>
      <c r="AS97" s="22"/>
    </row>
    <row r="98" spans="1:50" x14ac:dyDescent="0.15">
      <c r="A98" s="1190"/>
      <c r="B98" s="1191"/>
      <c r="C98" s="1138" t="s">
        <v>74</v>
      </c>
      <c r="D98" s="1138"/>
      <c r="E98" s="1138"/>
      <c r="F98" s="1138"/>
      <c r="G98" s="1138"/>
      <c r="H98" s="1138"/>
      <c r="I98" s="1138"/>
      <c r="J98" s="1138"/>
      <c r="K98" s="1138"/>
      <c r="L98" s="1138"/>
      <c r="M98" s="1138"/>
      <c r="N98" s="1138"/>
      <c r="O98" s="1138"/>
      <c r="P98" s="1138"/>
      <c r="Q98" s="1138"/>
      <c r="R98" s="1138"/>
      <c r="S98" s="1138"/>
      <c r="T98" s="1138"/>
      <c r="U98" s="1138"/>
      <c r="V98" s="1141"/>
      <c r="W98" s="1141"/>
      <c r="X98" s="1141"/>
      <c r="Y98" s="1141"/>
      <c r="Z98" s="1141"/>
      <c r="AA98" s="1141"/>
      <c r="AB98" s="1141"/>
      <c r="AC98" s="1141"/>
      <c r="AD98" s="1141"/>
      <c r="AE98" s="1141"/>
      <c r="AF98" s="1141"/>
      <c r="AG98" s="1141"/>
      <c r="AH98" s="1141"/>
      <c r="AI98" s="1141"/>
      <c r="AJ98" s="1142"/>
      <c r="AK98" s="23"/>
      <c r="AL98" s="23"/>
      <c r="AM98" s="23"/>
      <c r="AO98" s="40"/>
      <c r="AX98" s="54"/>
    </row>
    <row r="99" spans="1:50" ht="15.6" customHeight="1" x14ac:dyDescent="0.15">
      <c r="A99" s="1190"/>
      <c r="B99" s="1191"/>
      <c r="C99" s="1036" t="str">
        <f>VLOOKUP(AG1,'3_個別入力シート（新生活）'!$B$7:$CR$8,'3_個別入力シート（新生活）'!AY6,0)&amp; ""</f>
        <v>広報誌・ホームページへ掲載
婚姻届提出時に制度を案内</v>
      </c>
      <c r="D99" s="1036"/>
      <c r="E99" s="1036"/>
      <c r="F99" s="1036"/>
      <c r="G99" s="1036"/>
      <c r="H99" s="1036"/>
      <c r="I99" s="1036"/>
      <c r="J99" s="1036"/>
      <c r="K99" s="1036"/>
      <c r="L99" s="1036"/>
      <c r="M99" s="1036"/>
      <c r="N99" s="1036"/>
      <c r="O99" s="1036"/>
      <c r="P99" s="1036"/>
      <c r="Q99" s="1036"/>
      <c r="R99" s="1036"/>
      <c r="S99" s="1036"/>
      <c r="T99" s="1036"/>
      <c r="U99" s="1036"/>
      <c r="V99" s="1036"/>
      <c r="W99" s="1036"/>
      <c r="X99" s="1036"/>
      <c r="Y99" s="1036"/>
      <c r="Z99" s="1036"/>
      <c r="AA99" s="1036"/>
      <c r="AB99" s="1036"/>
      <c r="AC99" s="1036"/>
      <c r="AD99" s="1036"/>
      <c r="AE99" s="1036"/>
      <c r="AF99" s="1036"/>
      <c r="AG99" s="1036"/>
      <c r="AH99" s="1036"/>
      <c r="AI99" s="1036"/>
      <c r="AJ99" s="1037"/>
      <c r="AK99" s="23"/>
      <c r="AL99" s="23"/>
      <c r="AM99" s="23"/>
    </row>
    <row r="100" spans="1:50" ht="15.6" customHeight="1" x14ac:dyDescent="0.15">
      <c r="A100" s="1190"/>
      <c r="B100" s="1191"/>
      <c r="C100" s="1036"/>
      <c r="D100" s="1036"/>
      <c r="E100" s="1036"/>
      <c r="F100" s="1036"/>
      <c r="G100" s="1036"/>
      <c r="H100" s="1036"/>
      <c r="I100" s="1036"/>
      <c r="J100" s="1036"/>
      <c r="K100" s="1036"/>
      <c r="L100" s="1036"/>
      <c r="M100" s="1036"/>
      <c r="N100" s="1036"/>
      <c r="O100" s="1036"/>
      <c r="P100" s="1036"/>
      <c r="Q100" s="1036"/>
      <c r="R100" s="1036"/>
      <c r="S100" s="1036"/>
      <c r="T100" s="1036"/>
      <c r="U100" s="1036"/>
      <c r="V100" s="1036"/>
      <c r="W100" s="1036"/>
      <c r="X100" s="1036"/>
      <c r="Y100" s="1036"/>
      <c r="Z100" s="1036"/>
      <c r="AA100" s="1036"/>
      <c r="AB100" s="1036"/>
      <c r="AC100" s="1036"/>
      <c r="AD100" s="1036"/>
      <c r="AE100" s="1036"/>
      <c r="AF100" s="1036"/>
      <c r="AG100" s="1036"/>
      <c r="AH100" s="1036"/>
      <c r="AI100" s="1036"/>
      <c r="AJ100" s="1037"/>
      <c r="AK100" s="23"/>
      <c r="AL100" s="23"/>
      <c r="AM100" s="23"/>
      <c r="AQ100" s="54"/>
    </row>
    <row r="101" spans="1:50" ht="15.6" customHeight="1" thickBot="1" x14ac:dyDescent="0.2">
      <c r="A101" s="1192"/>
      <c r="B101" s="1193"/>
      <c r="C101" s="1039"/>
      <c r="D101" s="1039"/>
      <c r="E101" s="1039"/>
      <c r="F101" s="1039"/>
      <c r="G101" s="1039"/>
      <c r="H101" s="1039"/>
      <c r="I101" s="1039"/>
      <c r="J101" s="1039"/>
      <c r="K101" s="1039"/>
      <c r="L101" s="1039"/>
      <c r="M101" s="1039"/>
      <c r="N101" s="1039"/>
      <c r="O101" s="1039"/>
      <c r="P101" s="1039"/>
      <c r="Q101" s="1039"/>
      <c r="R101" s="1039"/>
      <c r="S101" s="1039"/>
      <c r="T101" s="1039"/>
      <c r="U101" s="1039"/>
      <c r="V101" s="1039"/>
      <c r="W101" s="1039"/>
      <c r="X101" s="1039"/>
      <c r="Y101" s="1039"/>
      <c r="Z101" s="1039"/>
      <c r="AA101" s="1039"/>
      <c r="AB101" s="1039"/>
      <c r="AC101" s="1039"/>
      <c r="AD101" s="1039"/>
      <c r="AE101" s="1039"/>
      <c r="AF101" s="1039"/>
      <c r="AG101" s="1039"/>
      <c r="AH101" s="1039"/>
      <c r="AI101" s="1039"/>
      <c r="AJ101" s="1040"/>
      <c r="AK101" s="23"/>
      <c r="AL101" s="23"/>
      <c r="AM101" s="23"/>
    </row>
    <row r="102" spans="1:50" ht="12" customHeight="1" x14ac:dyDescent="0.15">
      <c r="A102" s="912" t="s">
        <v>399</v>
      </c>
      <c r="B102" s="913"/>
      <c r="C102" s="913"/>
      <c r="D102" s="913"/>
      <c r="E102" s="913"/>
      <c r="F102" s="913"/>
      <c r="G102" s="914"/>
      <c r="H102" s="1186" t="s">
        <v>26</v>
      </c>
      <c r="I102" s="1187"/>
      <c r="J102" s="1187"/>
      <c r="K102" s="1187"/>
      <c r="L102" s="1187"/>
      <c r="M102" s="1187"/>
      <c r="N102" s="1187"/>
      <c r="O102" s="1187"/>
      <c r="P102" s="1187"/>
      <c r="Q102" s="1187"/>
      <c r="R102" s="1187"/>
      <c r="S102" s="1187"/>
      <c r="T102" s="1187"/>
      <c r="U102" s="1187"/>
      <c r="V102" s="1187"/>
      <c r="W102" s="1187"/>
      <c r="X102" s="1188"/>
      <c r="Y102" s="1189" t="s">
        <v>27</v>
      </c>
      <c r="Z102" s="1188"/>
      <c r="AA102" s="922" t="s">
        <v>393</v>
      </c>
      <c r="AB102" s="922"/>
      <c r="AC102" s="922"/>
      <c r="AD102" s="922"/>
      <c r="AE102" s="922"/>
      <c r="AF102" s="922" t="s">
        <v>394</v>
      </c>
      <c r="AG102" s="922"/>
      <c r="AH102" s="922"/>
      <c r="AI102" s="922"/>
      <c r="AJ102" s="923"/>
      <c r="AK102" s="23"/>
      <c r="AL102" s="23"/>
      <c r="AM102" s="23"/>
    </row>
    <row r="103" spans="1:50" ht="12" customHeight="1" x14ac:dyDescent="0.15">
      <c r="A103" s="915"/>
      <c r="B103" s="916"/>
      <c r="C103" s="916"/>
      <c r="D103" s="916"/>
      <c r="E103" s="916"/>
      <c r="F103" s="916"/>
      <c r="G103" s="917"/>
      <c r="H103" s="924" t="str">
        <f>VLOOKUP(AG1,'3_個別入力シート（新生活）'!$B$7:$CR$8,'3_個別入力シート（新生活）'!AZ6,0)&amp; ""</f>
        <v>不妊治療の助成</v>
      </c>
      <c r="I103" s="925"/>
      <c r="J103" s="925"/>
      <c r="K103" s="925"/>
      <c r="L103" s="925"/>
      <c r="M103" s="925"/>
      <c r="N103" s="925"/>
      <c r="O103" s="925"/>
      <c r="P103" s="925"/>
      <c r="Q103" s="925"/>
      <c r="R103" s="925"/>
      <c r="S103" s="925"/>
      <c r="T103" s="925"/>
      <c r="U103" s="925"/>
      <c r="V103" s="925"/>
      <c r="W103" s="925"/>
      <c r="X103" s="926"/>
      <c r="Y103" s="884" t="str">
        <f>VLOOKUP(AG1,'3_個別入力シート（新生活）'!$B$7:$CR$8,'3_個別入力シート（新生活）'!BA6,0)&amp; ""</f>
        <v>件</v>
      </c>
      <c r="Z103" s="885"/>
      <c r="AA103" s="980" t="str">
        <f>VLOOKUP(AG1,'3_個別入力シート（新生活）'!$B$7:$CR$8,'3_個別入力シート（新生活）'!BB6,0)&amp; ""</f>
        <v>18（Ｒ9年度）</v>
      </c>
      <c r="AB103" s="980"/>
      <c r="AC103" s="980"/>
      <c r="AD103" s="980"/>
      <c r="AE103" s="980"/>
      <c r="AF103" s="980" t="str">
        <f>VLOOKUP(AG1,'3_個別入力シート（新生活）'!$B$7:$CR$8,'3_個別入力シート（新生活）'!BC6,0)&amp; ""</f>
        <v>---</v>
      </c>
      <c r="AG103" s="980"/>
      <c r="AH103" s="980"/>
      <c r="AI103" s="980"/>
      <c r="AJ103" s="981"/>
      <c r="AK103" s="23"/>
      <c r="AL103" s="23"/>
      <c r="AM103" s="23"/>
    </row>
    <row r="104" spans="1:50" ht="12" customHeight="1" x14ac:dyDescent="0.15">
      <c r="A104" s="915"/>
      <c r="B104" s="916"/>
      <c r="C104" s="916"/>
      <c r="D104" s="916"/>
      <c r="E104" s="916"/>
      <c r="F104" s="916"/>
      <c r="G104" s="917"/>
      <c r="H104" s="927" t="str">
        <f>VLOOKUP(AG1,'3_個別入力シート（新生活）'!$B$7:$CR$8,'3_個別入力シート（新生活）'!BD6,0)&amp; ""</f>
        <v>子宝祝い金</v>
      </c>
      <c r="I104" s="928"/>
      <c r="J104" s="928"/>
      <c r="K104" s="928"/>
      <c r="L104" s="928"/>
      <c r="M104" s="928"/>
      <c r="N104" s="928"/>
      <c r="O104" s="928"/>
      <c r="P104" s="928"/>
      <c r="Q104" s="928"/>
      <c r="R104" s="928"/>
      <c r="S104" s="928"/>
      <c r="T104" s="928"/>
      <c r="U104" s="928"/>
      <c r="V104" s="928"/>
      <c r="W104" s="928"/>
      <c r="X104" s="929"/>
      <c r="Y104" s="884" t="str">
        <f>VLOOKUP(AG1,'3_個別入力シート（新生活）'!$B$7:$CR$8,'3_個別入力シート（新生活）'!BE6,0)&amp; ""</f>
        <v>件</v>
      </c>
      <c r="Z104" s="885"/>
      <c r="AA104" s="934" t="str">
        <f>VLOOKUP(AG1,'3_個別入力シート（新生活）'!$B$7:$CR$8,'3_個別入力シート（新生活）'!BF6,0)&amp; ""</f>
        <v>320
（Ｒ6～Ｒ9年度の累計）</v>
      </c>
      <c r="AB104" s="934"/>
      <c r="AC104" s="934"/>
      <c r="AD104" s="934"/>
      <c r="AE104" s="934"/>
      <c r="AF104" s="934" t="str">
        <f>VLOOKUP(AG1,'3_個別入力シート（新生活）'!$B$7:$CR$8,'3_個別入力シート（新生活）'!BG6,0)&amp; ""</f>
        <v>---</v>
      </c>
      <c r="AG104" s="934"/>
      <c r="AH104" s="934"/>
      <c r="AI104" s="934"/>
      <c r="AJ104" s="935"/>
      <c r="AK104" s="23"/>
      <c r="AL104" s="23"/>
      <c r="AM104" s="23"/>
    </row>
    <row r="105" spans="1:50" ht="12" customHeight="1" x14ac:dyDescent="0.15">
      <c r="A105" s="915"/>
      <c r="B105" s="916"/>
      <c r="C105" s="916"/>
      <c r="D105" s="916"/>
      <c r="E105" s="916"/>
      <c r="F105" s="916"/>
      <c r="G105" s="917"/>
      <c r="H105" s="927" t="str">
        <f>VLOOKUP(AG1,'3_個別入力シート（新生活）'!$B$7:$CR$8,'3_個別入力シート（新生活）'!BH6,0)&amp; ""</f>
        <v>子ども医療費の助成</v>
      </c>
      <c r="I105" s="928"/>
      <c r="J105" s="928"/>
      <c r="K105" s="928"/>
      <c r="L105" s="928"/>
      <c r="M105" s="928"/>
      <c r="N105" s="928"/>
      <c r="O105" s="928"/>
      <c r="P105" s="928"/>
      <c r="Q105" s="928"/>
      <c r="R105" s="928"/>
      <c r="S105" s="928"/>
      <c r="T105" s="928"/>
      <c r="U105" s="928"/>
      <c r="V105" s="928"/>
      <c r="W105" s="928"/>
      <c r="X105" s="929"/>
      <c r="Y105" s="884" t="str">
        <f>VLOOKUP(AG1,'3_個別入力シート（新生活）'!$B$7:$CR$8,'3_個別入力シート（新生活）'!BI6,0)&amp; ""</f>
        <v>件</v>
      </c>
      <c r="Z105" s="885"/>
      <c r="AA105" s="934" t="str">
        <f>VLOOKUP(AG1,'3_個別入力シート（新生活）'!$B$7:$CR$8,'3_個別入力シート（新生活）'!BJ6,0)&amp; ""</f>
        <v>28,000（年間）</v>
      </c>
      <c r="AB105" s="934"/>
      <c r="AC105" s="934"/>
      <c r="AD105" s="934"/>
      <c r="AE105" s="934"/>
      <c r="AF105" s="934" t="str">
        <f>VLOOKUP(AG1,'3_個別入力シート（新生活）'!$B$7:$CR$8,'3_個別入力シート（新生活）'!BK6,0)&amp; ""</f>
        <v>---</v>
      </c>
      <c r="AG105" s="934"/>
      <c r="AH105" s="934"/>
      <c r="AI105" s="934"/>
      <c r="AJ105" s="935"/>
      <c r="AK105" s="23"/>
      <c r="AL105" s="23"/>
      <c r="AM105" s="23"/>
    </row>
    <row r="106" spans="1:50" ht="12" customHeight="1" x14ac:dyDescent="0.15">
      <c r="A106" s="915"/>
      <c r="B106" s="916"/>
      <c r="C106" s="916"/>
      <c r="D106" s="916"/>
      <c r="E106" s="916"/>
      <c r="F106" s="916"/>
      <c r="G106" s="917"/>
      <c r="H106" s="927" t="str">
        <f>VLOOKUP(AG1,'3_個別入力シート（新生活）'!$B$7:$CR$8,'3_個別入力シート（新生活）'!BL6,0)&amp; ""</f>
        <v>学童保育の充実</v>
      </c>
      <c r="I106" s="928"/>
      <c r="J106" s="928"/>
      <c r="K106" s="928"/>
      <c r="L106" s="928"/>
      <c r="M106" s="928"/>
      <c r="N106" s="928"/>
      <c r="O106" s="928"/>
      <c r="P106" s="928"/>
      <c r="Q106" s="928"/>
      <c r="R106" s="928"/>
      <c r="S106" s="928"/>
      <c r="T106" s="928"/>
      <c r="U106" s="928"/>
      <c r="V106" s="928"/>
      <c r="W106" s="928"/>
      <c r="X106" s="929"/>
      <c r="Y106" s="884" t="str">
        <f>VLOOKUP(AG1,'3_個別入力シート（新生活）'!$B$7:$CR$8,'3_個別入力シート（新生活）'!BM6,0)&amp; ""</f>
        <v>件</v>
      </c>
      <c r="Z106" s="885"/>
      <c r="AA106" s="934" t="str">
        <f>VLOOKUP(AG1,'3_個別入力シート（新生活）'!$B$7:$CR$8,'3_個別入力シート（新生活）'!BN6,0)&amp; ""</f>
        <v>4（Ｒ6年度）</v>
      </c>
      <c r="AB106" s="934"/>
      <c r="AC106" s="934"/>
      <c r="AD106" s="934"/>
      <c r="AE106" s="934"/>
      <c r="AF106" s="934" t="str">
        <f>VLOOKUP(AG1,'3_個別入力シート（新生活）'!$B$7:$CR$8,'3_個別入力シート（新生活）'!BO6,0)&amp; ""</f>
        <v>4（Ｒ6年度）</v>
      </c>
      <c r="AG106" s="934"/>
      <c r="AH106" s="934"/>
      <c r="AI106" s="934"/>
      <c r="AJ106" s="935"/>
      <c r="AK106" s="23"/>
      <c r="AL106" s="23"/>
      <c r="AM106" s="23"/>
    </row>
    <row r="107" spans="1:50" ht="12" customHeight="1" x14ac:dyDescent="0.15">
      <c r="A107" s="915"/>
      <c r="B107" s="916"/>
      <c r="C107" s="916"/>
      <c r="D107" s="916"/>
      <c r="E107" s="916"/>
      <c r="F107" s="916"/>
      <c r="G107" s="917"/>
      <c r="H107" s="927" t="str">
        <f>VLOOKUP(AG1,'3_個別入力シート（新生活）'!$B$7:$CR$8,'3_個別入力シート（新生活）'!BP6,0)&amp; ""</f>
        <v>妊婦健康診断の無料実施（低出生体重児の出生率の減少）</v>
      </c>
      <c r="I107" s="928"/>
      <c r="J107" s="928"/>
      <c r="K107" s="928"/>
      <c r="L107" s="928"/>
      <c r="M107" s="928"/>
      <c r="N107" s="928"/>
      <c r="O107" s="928"/>
      <c r="P107" s="928"/>
      <c r="Q107" s="928"/>
      <c r="R107" s="928"/>
      <c r="S107" s="928"/>
      <c r="T107" s="928"/>
      <c r="U107" s="928"/>
      <c r="V107" s="928"/>
      <c r="W107" s="928"/>
      <c r="X107" s="929"/>
      <c r="Y107" s="930" t="str">
        <f>VLOOKUP(AG1,'3_個別入力シート（新生活）'!$B$7:$CR$8,'3_個別入力シート（新生活）'!BQ6,0)&amp; ""</f>
        <v>％</v>
      </c>
      <c r="Z107" s="931"/>
      <c r="AA107" s="934" t="str">
        <f>VLOOKUP(AG1,'3_個別入力シート（新生活）'!$B$7:$CR$8,'3_個別入力シート（新生活）'!BR6,0)&amp; ""</f>
        <v>5（Ｒ9年度）</v>
      </c>
      <c r="AB107" s="934"/>
      <c r="AC107" s="934"/>
      <c r="AD107" s="934"/>
      <c r="AE107" s="934"/>
      <c r="AF107" s="934" t="str">
        <f>VLOOKUP(AG1,'3_個別入力シート（新生活）'!$B$7:$CR$8,'3_個別入力シート（新生活）'!BS6,0)&amp; ""</f>
        <v>---</v>
      </c>
      <c r="AG107" s="934"/>
      <c r="AH107" s="934"/>
      <c r="AI107" s="934"/>
      <c r="AJ107" s="935"/>
      <c r="AK107" s="23"/>
      <c r="AL107" s="23"/>
      <c r="AM107" s="23"/>
    </row>
    <row r="108" spans="1:50" ht="12" customHeight="1" x14ac:dyDescent="0.15">
      <c r="A108" s="939" t="s">
        <v>391</v>
      </c>
      <c r="B108" s="908"/>
      <c r="C108" s="908"/>
      <c r="D108" s="908"/>
      <c r="E108" s="908"/>
      <c r="F108" s="908"/>
      <c r="G108" s="940"/>
      <c r="H108" s="1087" t="s">
        <v>24</v>
      </c>
      <c r="I108" s="1088"/>
      <c r="J108" s="1088"/>
      <c r="K108" s="1088"/>
      <c r="L108" s="1088"/>
      <c r="M108" s="1088"/>
      <c r="N108" s="1088"/>
      <c r="O108" s="1088"/>
      <c r="P108" s="1088"/>
      <c r="Q108" s="1088"/>
      <c r="R108" s="1088"/>
      <c r="S108" s="1088"/>
      <c r="T108" s="1088"/>
      <c r="U108" s="1088"/>
      <c r="V108" s="1088"/>
      <c r="W108" s="1088"/>
      <c r="X108" s="1089"/>
      <c r="Y108" s="1169" t="s">
        <v>27</v>
      </c>
      <c r="Z108" s="1089"/>
      <c r="AA108" s="1169" t="s">
        <v>395</v>
      </c>
      <c r="AB108" s="1088"/>
      <c r="AC108" s="1088"/>
      <c r="AD108" s="1088"/>
      <c r="AE108" s="1088"/>
      <c r="AF108" s="1088"/>
      <c r="AG108" s="1088"/>
      <c r="AH108" s="1088"/>
      <c r="AI108" s="1088"/>
      <c r="AJ108" s="1170"/>
      <c r="AK108" s="23"/>
      <c r="AL108" s="23"/>
      <c r="AM108" s="23"/>
    </row>
    <row r="109" spans="1:50" ht="12" customHeight="1" x14ac:dyDescent="0.15">
      <c r="A109" s="915"/>
      <c r="B109" s="916"/>
      <c r="C109" s="916"/>
      <c r="D109" s="916"/>
      <c r="E109" s="916"/>
      <c r="F109" s="916"/>
      <c r="G109" s="917"/>
      <c r="H109" s="1175" t="s">
        <v>28</v>
      </c>
      <c r="I109" s="1176"/>
      <c r="J109" s="1176"/>
      <c r="K109" s="1176"/>
      <c r="L109" s="1176"/>
      <c r="M109" s="1176"/>
      <c r="N109" s="1176"/>
      <c r="O109" s="1176"/>
      <c r="P109" s="1176"/>
      <c r="Q109" s="1176"/>
      <c r="R109" s="1176"/>
      <c r="S109" s="1176"/>
      <c r="T109" s="1176"/>
      <c r="U109" s="1176"/>
      <c r="V109" s="1176"/>
      <c r="W109" s="1176"/>
      <c r="X109" s="1177"/>
      <c r="Y109" s="1178"/>
      <c r="Z109" s="1179"/>
      <c r="AA109" s="954" t="str">
        <f>VLOOKUP(AG1,'3_個別入力シート（新生活）'!$B$7:$CR$8,'3_個別入力シート（新生活）'!BV6,0)&amp; ""</f>
        <v>1.95
（Ｈ31～Ｒ4）</v>
      </c>
      <c r="AB109" s="955"/>
      <c r="AC109" s="955"/>
      <c r="AD109" s="955"/>
      <c r="AE109" s="955"/>
      <c r="AF109" s="955"/>
      <c r="AG109" s="955"/>
      <c r="AH109" s="955"/>
      <c r="AI109" s="955"/>
      <c r="AJ109" s="956"/>
      <c r="AK109" s="23"/>
      <c r="AL109" s="23"/>
      <c r="AM109" s="23"/>
    </row>
    <row r="110" spans="1:50" ht="12" customHeight="1" x14ac:dyDescent="0.15">
      <c r="A110" s="915"/>
      <c r="B110" s="916"/>
      <c r="C110" s="916"/>
      <c r="D110" s="916"/>
      <c r="E110" s="916"/>
      <c r="F110" s="916"/>
      <c r="G110" s="917"/>
      <c r="H110" s="1180" t="s">
        <v>29</v>
      </c>
      <c r="I110" s="1181"/>
      <c r="J110" s="1181"/>
      <c r="K110" s="1181"/>
      <c r="L110" s="1181"/>
      <c r="M110" s="1181"/>
      <c r="N110" s="1181"/>
      <c r="O110" s="1181"/>
      <c r="P110" s="1181"/>
      <c r="Q110" s="1181"/>
      <c r="R110" s="1181"/>
      <c r="S110" s="1181"/>
      <c r="T110" s="1181"/>
      <c r="U110" s="1181"/>
      <c r="V110" s="1181"/>
      <c r="W110" s="1181"/>
      <c r="X110" s="1182"/>
      <c r="Y110" s="952" t="s">
        <v>30</v>
      </c>
      <c r="Z110" s="953"/>
      <c r="AA110" s="960" t="str">
        <f>VLOOKUP(AG1,'3_個別入力シート（新生活）'!$B$7:$CR$8,'3_個別入力シート（新生活）'!BY6,0)&amp; ""</f>
        <v>32(R5年度）</v>
      </c>
      <c r="AB110" s="961"/>
      <c r="AC110" s="961"/>
      <c r="AD110" s="961"/>
      <c r="AE110" s="961"/>
      <c r="AF110" s="961"/>
      <c r="AG110" s="961"/>
      <c r="AH110" s="961"/>
      <c r="AI110" s="961"/>
      <c r="AJ110" s="962"/>
      <c r="AK110" s="23"/>
      <c r="AL110" s="23"/>
      <c r="AM110" s="23"/>
    </row>
    <row r="111" spans="1:50" ht="12" customHeight="1" x14ac:dyDescent="0.15">
      <c r="A111" s="941"/>
      <c r="B111" s="942"/>
      <c r="C111" s="942"/>
      <c r="D111" s="942"/>
      <c r="E111" s="942"/>
      <c r="F111" s="942"/>
      <c r="G111" s="943"/>
      <c r="H111" s="1082" t="s">
        <v>31</v>
      </c>
      <c r="I111" s="1083"/>
      <c r="J111" s="1083"/>
      <c r="K111" s="1083"/>
      <c r="L111" s="1083"/>
      <c r="M111" s="1083"/>
      <c r="N111" s="1083"/>
      <c r="O111" s="1083"/>
      <c r="P111" s="1083"/>
      <c r="Q111" s="1083"/>
      <c r="R111" s="1083"/>
      <c r="S111" s="1083"/>
      <c r="T111" s="1083"/>
      <c r="U111" s="1083"/>
      <c r="V111" s="1083"/>
      <c r="W111" s="1083"/>
      <c r="X111" s="1084"/>
      <c r="Y111" s="1085"/>
      <c r="Z111" s="1086"/>
      <c r="AA111" s="968" t="str">
        <f>VLOOKUP(AG1,'3_個別入力シート（新生活）'!$B$7:$CR$8,'3_個別入力シート（新生活）'!CB6,0)&amp; ""</f>
        <v>3.16(R5年度）</v>
      </c>
      <c r="AB111" s="969"/>
      <c r="AC111" s="969"/>
      <c r="AD111" s="969"/>
      <c r="AE111" s="969"/>
      <c r="AF111" s="969"/>
      <c r="AG111" s="969"/>
      <c r="AH111" s="969"/>
      <c r="AI111" s="969"/>
      <c r="AJ111" s="970"/>
      <c r="AK111" s="23"/>
      <c r="AL111" s="23"/>
      <c r="AM111" s="23"/>
    </row>
    <row r="112" spans="1:50" ht="12" customHeight="1" x14ac:dyDescent="0.15">
      <c r="A112" s="1008" t="s">
        <v>400</v>
      </c>
      <c r="B112" s="1009"/>
      <c r="C112" s="1009"/>
      <c r="D112" s="1009"/>
      <c r="E112" s="1009"/>
      <c r="F112" s="1009"/>
      <c r="G112" s="1010"/>
      <c r="H112" s="1087" t="s">
        <v>26</v>
      </c>
      <c r="I112" s="1088"/>
      <c r="J112" s="1088"/>
      <c r="K112" s="1088"/>
      <c r="L112" s="1088"/>
      <c r="M112" s="1088"/>
      <c r="N112" s="1088"/>
      <c r="O112" s="1088"/>
      <c r="P112" s="1088"/>
      <c r="Q112" s="1088"/>
      <c r="R112" s="1088"/>
      <c r="S112" s="1088"/>
      <c r="T112" s="1088"/>
      <c r="U112" s="1088"/>
      <c r="V112" s="1088"/>
      <c r="W112" s="1088"/>
      <c r="X112" s="1089"/>
      <c r="Y112" s="1169" t="s">
        <v>27</v>
      </c>
      <c r="Z112" s="1089"/>
      <c r="AA112" s="1169" t="s">
        <v>396</v>
      </c>
      <c r="AB112" s="1088"/>
      <c r="AC112" s="1088"/>
      <c r="AD112" s="1088"/>
      <c r="AE112" s="1089"/>
      <c r="AF112" s="1169" t="s">
        <v>397</v>
      </c>
      <c r="AG112" s="1088"/>
      <c r="AH112" s="1088"/>
      <c r="AI112" s="1088"/>
      <c r="AJ112" s="1170"/>
      <c r="AK112" s="23"/>
      <c r="AL112" s="23"/>
      <c r="AM112" s="23"/>
    </row>
    <row r="113" spans="1:39" ht="20.25" customHeight="1" x14ac:dyDescent="0.15">
      <c r="A113" s="1011"/>
      <c r="B113" s="1012"/>
      <c r="C113" s="1012"/>
      <c r="D113" s="1012"/>
      <c r="E113" s="1012"/>
      <c r="F113" s="1012"/>
      <c r="G113" s="1013"/>
      <c r="H113" s="841" t="s">
        <v>23</v>
      </c>
      <c r="I113" s="1171"/>
      <c r="J113" s="1172" t="s">
        <v>24</v>
      </c>
      <c r="K113" s="1173"/>
      <c r="L113" s="1173"/>
      <c r="M113" s="1173"/>
      <c r="N113" s="1173"/>
      <c r="O113" s="1173"/>
      <c r="P113" s="1173"/>
      <c r="Q113" s="1173"/>
      <c r="R113" s="1173"/>
      <c r="S113" s="1173"/>
      <c r="T113" s="1173"/>
      <c r="U113" s="1173"/>
      <c r="V113" s="1173"/>
      <c r="W113" s="1173"/>
      <c r="X113" s="1174"/>
      <c r="Y113" s="1161"/>
      <c r="Z113" s="1162"/>
      <c r="AA113" s="1163"/>
      <c r="AB113" s="1163"/>
      <c r="AC113" s="1163"/>
      <c r="AD113" s="1163"/>
      <c r="AE113" s="1163"/>
      <c r="AF113" s="1163"/>
      <c r="AG113" s="1163"/>
      <c r="AH113" s="1163"/>
      <c r="AI113" s="1163"/>
      <c r="AJ113" s="1164"/>
      <c r="AK113" s="23"/>
      <c r="AL113" s="23"/>
      <c r="AM113" s="23"/>
    </row>
    <row r="114" spans="1:39" ht="12" customHeight="1" x14ac:dyDescent="0.15">
      <c r="A114" s="1011"/>
      <c r="B114" s="1012"/>
      <c r="C114" s="1012"/>
      <c r="D114" s="1012"/>
      <c r="E114" s="1012"/>
      <c r="F114" s="1012"/>
      <c r="G114" s="1013"/>
      <c r="H114" s="1165"/>
      <c r="I114" s="1166"/>
      <c r="J114" s="1092" t="s">
        <v>32</v>
      </c>
      <c r="K114" s="1092"/>
      <c r="L114" s="1092"/>
      <c r="M114" s="1092"/>
      <c r="N114" s="1092"/>
      <c r="O114" s="1092"/>
      <c r="P114" s="1092"/>
      <c r="Q114" s="1092"/>
      <c r="R114" s="1092"/>
      <c r="S114" s="1092"/>
      <c r="T114" s="1092"/>
      <c r="U114" s="1092"/>
      <c r="V114" s="1092"/>
      <c r="W114" s="1092"/>
      <c r="X114" s="1093"/>
      <c r="Y114" s="947"/>
      <c r="Z114" s="946"/>
      <c r="AA114" s="1167"/>
      <c r="AB114" s="1167"/>
      <c r="AC114" s="1167"/>
      <c r="AD114" s="1167"/>
      <c r="AE114" s="1167"/>
      <c r="AF114" s="1167"/>
      <c r="AG114" s="1167"/>
      <c r="AH114" s="1167"/>
      <c r="AI114" s="1167"/>
      <c r="AJ114" s="1168"/>
      <c r="AK114" s="23"/>
      <c r="AL114" s="23"/>
      <c r="AM114" s="23"/>
    </row>
    <row r="115" spans="1:39" ht="12" customHeight="1" x14ac:dyDescent="0.15">
      <c r="A115" s="1011"/>
      <c r="B115" s="1012"/>
      <c r="C115" s="1012"/>
      <c r="D115" s="1012"/>
      <c r="E115" s="1012"/>
      <c r="F115" s="1012"/>
      <c r="G115" s="1013"/>
      <c r="H115" s="1071" t="s">
        <v>117</v>
      </c>
      <c r="I115" s="1072"/>
      <c r="J115" s="1079" t="s">
        <v>75</v>
      </c>
      <c r="K115" s="1080"/>
      <c r="L115" s="1080"/>
      <c r="M115" s="1080"/>
      <c r="N115" s="1080"/>
      <c r="O115" s="1080"/>
      <c r="P115" s="1080"/>
      <c r="Q115" s="1080"/>
      <c r="R115" s="1080"/>
      <c r="S115" s="1080"/>
      <c r="T115" s="1080"/>
      <c r="U115" s="1080"/>
      <c r="V115" s="1080"/>
      <c r="W115" s="1080"/>
      <c r="X115" s="1081"/>
      <c r="Y115" s="952" t="s">
        <v>38</v>
      </c>
      <c r="Z115" s="953"/>
      <c r="AA115" s="980" t="str">
        <f>VLOOKUP(AG1,'3_個別入力シート（新生活）'!$B$7:$CR$8,'3_個別入力シート（新生活）'!CE6,0)&amp; ""</f>
        <v>100（R7年度）</v>
      </c>
      <c r="AB115" s="980"/>
      <c r="AC115" s="980"/>
      <c r="AD115" s="980"/>
      <c r="AE115" s="980"/>
      <c r="AF115" s="980" t="str">
        <f>VLOOKUP(AG1,'3_個別入力シート（新生活）'!$B$7:$CR$8,'3_個別入力シート（新生活）'!CF6,0)&amp; ""</f>
        <v>80（Ｒ6年度見込）</v>
      </c>
      <c r="AG115" s="980"/>
      <c r="AH115" s="980"/>
      <c r="AI115" s="980"/>
      <c r="AJ115" s="981"/>
      <c r="AK115" s="23"/>
      <c r="AL115" s="23"/>
      <c r="AM115" s="23"/>
    </row>
    <row r="116" spans="1:39" ht="12" hidden="1" customHeight="1" x14ac:dyDescent="0.15">
      <c r="A116" s="1011"/>
      <c r="B116" s="1012"/>
      <c r="C116" s="1012"/>
      <c r="D116" s="1012"/>
      <c r="E116" s="1012"/>
      <c r="F116" s="1012"/>
      <c r="G116" s="1013"/>
      <c r="H116" s="1071"/>
      <c r="I116" s="1072"/>
      <c r="J116" s="1073"/>
      <c r="K116" s="1074"/>
      <c r="L116" s="1074"/>
      <c r="M116" s="1074"/>
      <c r="N116" s="1074"/>
      <c r="O116" s="1074"/>
      <c r="P116" s="1074"/>
      <c r="Q116" s="1074"/>
      <c r="R116" s="1074"/>
      <c r="S116" s="1074"/>
      <c r="T116" s="1074"/>
      <c r="U116" s="1074"/>
      <c r="V116" s="1074"/>
      <c r="W116" s="1074"/>
      <c r="X116" s="1075"/>
      <c r="Y116" s="1076"/>
      <c r="Z116" s="1077"/>
      <c r="AA116" s="1157"/>
      <c r="AB116" s="1157"/>
      <c r="AC116" s="1157"/>
      <c r="AD116" s="1157"/>
      <c r="AE116" s="1157"/>
      <c r="AF116" s="1158"/>
      <c r="AG116" s="1159"/>
      <c r="AH116" s="1159"/>
      <c r="AI116" s="1159"/>
      <c r="AJ116" s="1160"/>
      <c r="AK116" s="23"/>
      <c r="AL116" s="23"/>
      <c r="AM116" s="23"/>
    </row>
    <row r="117" spans="1:39" ht="12" hidden="1" customHeight="1" x14ac:dyDescent="0.15">
      <c r="A117" s="1011"/>
      <c r="B117" s="1012"/>
      <c r="C117" s="1012"/>
      <c r="D117" s="1012"/>
      <c r="E117" s="1012"/>
      <c r="F117" s="1012"/>
      <c r="G117" s="1013"/>
      <c r="H117" s="1071"/>
      <c r="I117" s="1072"/>
      <c r="J117" s="1073"/>
      <c r="K117" s="1074"/>
      <c r="L117" s="1074"/>
      <c r="M117" s="1074"/>
      <c r="N117" s="1074"/>
      <c r="O117" s="1074"/>
      <c r="P117" s="1074"/>
      <c r="Q117" s="1074"/>
      <c r="R117" s="1074"/>
      <c r="S117" s="1074"/>
      <c r="T117" s="1074"/>
      <c r="U117" s="1074"/>
      <c r="V117" s="1074"/>
      <c r="W117" s="1074"/>
      <c r="X117" s="1075"/>
      <c r="Y117" s="1155"/>
      <c r="Z117" s="1156"/>
      <c r="AA117" s="1078"/>
      <c r="AB117" s="1078"/>
      <c r="AC117" s="1078"/>
      <c r="AD117" s="1078"/>
      <c r="AE117" s="1078"/>
      <c r="AF117" s="1078"/>
      <c r="AG117" s="1078"/>
      <c r="AH117" s="1078"/>
      <c r="AI117" s="1078"/>
      <c r="AJ117" s="1147"/>
      <c r="AK117" s="23"/>
      <c r="AL117" s="23"/>
      <c r="AM117" s="23"/>
    </row>
    <row r="118" spans="1:39" ht="12" hidden="1" customHeight="1" x14ac:dyDescent="0.15">
      <c r="A118" s="1011"/>
      <c r="B118" s="1012"/>
      <c r="C118" s="1012"/>
      <c r="D118" s="1012"/>
      <c r="E118" s="1012"/>
      <c r="F118" s="1012"/>
      <c r="G118" s="1013"/>
      <c r="H118" s="1071"/>
      <c r="I118" s="1072"/>
      <c r="J118" s="1073"/>
      <c r="K118" s="1074"/>
      <c r="L118" s="1074"/>
      <c r="M118" s="1074"/>
      <c r="N118" s="1074"/>
      <c r="O118" s="1074"/>
      <c r="P118" s="1074"/>
      <c r="Q118" s="1074"/>
      <c r="R118" s="1074"/>
      <c r="S118" s="1074"/>
      <c r="T118" s="1074"/>
      <c r="U118" s="1074"/>
      <c r="V118" s="1074"/>
      <c r="W118" s="1074"/>
      <c r="X118" s="1075"/>
      <c r="Y118" s="1076"/>
      <c r="Z118" s="1077"/>
      <c r="AA118" s="1078"/>
      <c r="AB118" s="1078"/>
      <c r="AC118" s="1078"/>
      <c r="AD118" s="1078"/>
      <c r="AE118" s="1078"/>
      <c r="AF118" s="1078"/>
      <c r="AG118" s="1078"/>
      <c r="AH118" s="1078"/>
      <c r="AI118" s="1078"/>
      <c r="AJ118" s="1147"/>
      <c r="AK118" s="23"/>
      <c r="AL118" s="23"/>
      <c r="AM118" s="23"/>
    </row>
    <row r="119" spans="1:39" ht="12" hidden="1" customHeight="1" x14ac:dyDescent="0.15">
      <c r="A119" s="1011"/>
      <c r="B119" s="1012"/>
      <c r="C119" s="1012"/>
      <c r="D119" s="1012"/>
      <c r="E119" s="1012"/>
      <c r="F119" s="1012"/>
      <c r="G119" s="1013"/>
      <c r="H119" s="1071"/>
      <c r="I119" s="1072"/>
      <c r="J119" s="1073"/>
      <c r="K119" s="1074"/>
      <c r="L119" s="1074"/>
      <c r="M119" s="1074"/>
      <c r="N119" s="1074"/>
      <c r="O119" s="1074"/>
      <c r="P119" s="1074"/>
      <c r="Q119" s="1074"/>
      <c r="R119" s="1074"/>
      <c r="S119" s="1074"/>
      <c r="T119" s="1074"/>
      <c r="U119" s="1074"/>
      <c r="V119" s="1074"/>
      <c r="W119" s="1074"/>
      <c r="X119" s="1075"/>
      <c r="Y119" s="1076"/>
      <c r="Z119" s="1077"/>
      <c r="AA119" s="1078"/>
      <c r="AB119" s="1078"/>
      <c r="AC119" s="1078"/>
      <c r="AD119" s="1078"/>
      <c r="AE119" s="1078"/>
      <c r="AF119" s="1078"/>
      <c r="AG119" s="1078"/>
      <c r="AH119" s="1078"/>
      <c r="AI119" s="1078"/>
      <c r="AJ119" s="1147"/>
      <c r="AK119" s="23"/>
      <c r="AL119" s="23"/>
      <c r="AM119" s="23"/>
    </row>
    <row r="120" spans="1:39" ht="12" hidden="1" customHeight="1" x14ac:dyDescent="0.15">
      <c r="A120" s="1011"/>
      <c r="B120" s="1012"/>
      <c r="C120" s="1012"/>
      <c r="D120" s="1012"/>
      <c r="E120" s="1012"/>
      <c r="F120" s="1012"/>
      <c r="G120" s="1013"/>
      <c r="H120" s="1071"/>
      <c r="I120" s="1072"/>
      <c r="J120" s="1073"/>
      <c r="K120" s="1074"/>
      <c r="L120" s="1074"/>
      <c r="M120" s="1074"/>
      <c r="N120" s="1074"/>
      <c r="O120" s="1074"/>
      <c r="P120" s="1074"/>
      <c r="Q120" s="1074"/>
      <c r="R120" s="1074"/>
      <c r="S120" s="1074"/>
      <c r="T120" s="1074"/>
      <c r="U120" s="1074"/>
      <c r="V120" s="1074"/>
      <c r="W120" s="1074"/>
      <c r="X120" s="1075"/>
      <c r="Y120" s="1076"/>
      <c r="Z120" s="1077"/>
      <c r="AA120" s="1078"/>
      <c r="AB120" s="1078"/>
      <c r="AC120" s="1078"/>
      <c r="AD120" s="1078"/>
      <c r="AE120" s="1078"/>
      <c r="AF120" s="1078"/>
      <c r="AG120" s="1078"/>
      <c r="AH120" s="1078"/>
      <c r="AI120" s="1078"/>
      <c r="AJ120" s="1147"/>
      <c r="AK120" s="23"/>
      <c r="AL120" s="23"/>
      <c r="AM120" s="23"/>
    </row>
    <row r="121" spans="1:39" ht="12" hidden="1" customHeight="1" x14ac:dyDescent="0.15">
      <c r="A121" s="1011"/>
      <c r="B121" s="1012"/>
      <c r="C121" s="1012"/>
      <c r="D121" s="1012"/>
      <c r="E121" s="1012"/>
      <c r="F121" s="1012"/>
      <c r="G121" s="1013"/>
      <c r="H121" s="1071"/>
      <c r="I121" s="1072"/>
      <c r="J121" s="1073"/>
      <c r="K121" s="1074"/>
      <c r="L121" s="1074"/>
      <c r="M121" s="1074"/>
      <c r="N121" s="1074"/>
      <c r="O121" s="1074"/>
      <c r="P121" s="1074"/>
      <c r="Q121" s="1074"/>
      <c r="R121" s="1074"/>
      <c r="S121" s="1074"/>
      <c r="T121" s="1074"/>
      <c r="U121" s="1074"/>
      <c r="V121" s="1074"/>
      <c r="W121" s="1074"/>
      <c r="X121" s="1075"/>
      <c r="Y121" s="1076"/>
      <c r="Z121" s="1077"/>
      <c r="AA121" s="1078"/>
      <c r="AB121" s="1078"/>
      <c r="AC121" s="1078"/>
      <c r="AD121" s="1078"/>
      <c r="AE121" s="1078"/>
      <c r="AF121" s="1078"/>
      <c r="AG121" s="1078"/>
      <c r="AH121" s="1078"/>
      <c r="AI121" s="1078"/>
      <c r="AJ121" s="1147"/>
      <c r="AK121" s="23"/>
      <c r="AL121" s="23"/>
      <c r="AM121" s="23"/>
    </row>
    <row r="122" spans="1:39" ht="12" hidden="1" customHeight="1" x14ac:dyDescent="0.15">
      <c r="A122" s="1011"/>
      <c r="B122" s="1012"/>
      <c r="C122" s="1012"/>
      <c r="D122" s="1012"/>
      <c r="E122" s="1012"/>
      <c r="F122" s="1012"/>
      <c r="G122" s="1013"/>
      <c r="H122" s="1071"/>
      <c r="I122" s="1072"/>
      <c r="J122" s="1073"/>
      <c r="K122" s="1074"/>
      <c r="L122" s="1074"/>
      <c r="M122" s="1074"/>
      <c r="N122" s="1074"/>
      <c r="O122" s="1074"/>
      <c r="P122" s="1074"/>
      <c r="Q122" s="1074"/>
      <c r="R122" s="1074"/>
      <c r="S122" s="1074"/>
      <c r="T122" s="1074"/>
      <c r="U122" s="1074"/>
      <c r="V122" s="1074"/>
      <c r="W122" s="1074"/>
      <c r="X122" s="1075"/>
      <c r="Y122" s="1076"/>
      <c r="Z122" s="1077"/>
      <c r="AA122" s="1078"/>
      <c r="AB122" s="1078"/>
      <c r="AC122" s="1078"/>
      <c r="AD122" s="1078"/>
      <c r="AE122" s="1078"/>
      <c r="AF122" s="1078"/>
      <c r="AG122" s="1078"/>
      <c r="AH122" s="1078"/>
      <c r="AI122" s="1078"/>
      <c r="AJ122" s="1147"/>
      <c r="AK122" s="23"/>
      <c r="AL122" s="23"/>
      <c r="AM122" s="23"/>
    </row>
    <row r="123" spans="1:39" ht="12" hidden="1" customHeight="1" x14ac:dyDescent="0.15">
      <c r="A123" s="1011"/>
      <c r="B123" s="1012"/>
      <c r="C123" s="1012"/>
      <c r="D123" s="1012"/>
      <c r="E123" s="1012"/>
      <c r="F123" s="1012"/>
      <c r="G123" s="1013"/>
      <c r="H123" s="1071"/>
      <c r="I123" s="1072"/>
      <c r="J123" s="1073"/>
      <c r="K123" s="1074"/>
      <c r="L123" s="1074"/>
      <c r="M123" s="1074"/>
      <c r="N123" s="1074"/>
      <c r="O123" s="1074"/>
      <c r="P123" s="1074"/>
      <c r="Q123" s="1074"/>
      <c r="R123" s="1074"/>
      <c r="S123" s="1074"/>
      <c r="T123" s="1074"/>
      <c r="U123" s="1074"/>
      <c r="V123" s="1074"/>
      <c r="W123" s="1074"/>
      <c r="X123" s="1075"/>
      <c r="Y123" s="1076"/>
      <c r="Z123" s="1077"/>
      <c r="AA123" s="1078"/>
      <c r="AB123" s="1078"/>
      <c r="AC123" s="1078"/>
      <c r="AD123" s="1078"/>
      <c r="AE123" s="1078"/>
      <c r="AF123" s="1078"/>
      <c r="AG123" s="1078"/>
      <c r="AH123" s="1078"/>
      <c r="AI123" s="1078"/>
      <c r="AJ123" s="1147"/>
      <c r="AK123" s="23"/>
      <c r="AL123" s="23"/>
      <c r="AM123" s="23"/>
    </row>
    <row r="124" spans="1:39" ht="12" hidden="1" customHeight="1" x14ac:dyDescent="0.15">
      <c r="A124" s="1011"/>
      <c r="B124" s="1012"/>
      <c r="C124" s="1012"/>
      <c r="D124" s="1012"/>
      <c r="E124" s="1012"/>
      <c r="F124" s="1012"/>
      <c r="G124" s="1013"/>
      <c r="H124" s="1148"/>
      <c r="I124" s="1149"/>
      <c r="J124" s="1150"/>
      <c r="K124" s="1151"/>
      <c r="L124" s="1151"/>
      <c r="M124" s="1151"/>
      <c r="N124" s="1151"/>
      <c r="O124" s="1151"/>
      <c r="P124" s="1151"/>
      <c r="Q124" s="1151"/>
      <c r="R124" s="1151"/>
      <c r="S124" s="1151"/>
      <c r="T124" s="1151"/>
      <c r="U124" s="1151"/>
      <c r="V124" s="1151"/>
      <c r="W124" s="1151"/>
      <c r="X124" s="1152"/>
      <c r="Y124" s="1153"/>
      <c r="Z124" s="1154"/>
      <c r="AA124" s="1078"/>
      <c r="AB124" s="1078"/>
      <c r="AC124" s="1078"/>
      <c r="AD124" s="1078"/>
      <c r="AE124" s="1078"/>
      <c r="AF124" s="1078"/>
      <c r="AG124" s="1078"/>
      <c r="AH124" s="1078"/>
      <c r="AI124" s="1078"/>
      <c r="AJ124" s="1147"/>
      <c r="AK124" s="23"/>
      <c r="AL124" s="23"/>
      <c r="AM124" s="23"/>
    </row>
    <row r="125" spans="1:39" ht="12" customHeight="1" x14ac:dyDescent="0.15">
      <c r="A125" s="1011"/>
      <c r="B125" s="1012"/>
      <c r="C125" s="1012"/>
      <c r="D125" s="1012"/>
      <c r="E125" s="1012"/>
      <c r="F125" s="1012"/>
      <c r="G125" s="1013"/>
      <c r="H125" s="1090"/>
      <c r="I125" s="1091"/>
      <c r="J125" s="1092" t="s">
        <v>33</v>
      </c>
      <c r="K125" s="1092"/>
      <c r="L125" s="1092"/>
      <c r="M125" s="1092"/>
      <c r="N125" s="1092"/>
      <c r="O125" s="1092"/>
      <c r="P125" s="1092"/>
      <c r="Q125" s="1092"/>
      <c r="R125" s="1092"/>
      <c r="S125" s="1092"/>
      <c r="T125" s="1092"/>
      <c r="U125" s="1092"/>
      <c r="V125" s="1092"/>
      <c r="W125" s="1092"/>
      <c r="X125" s="1093"/>
      <c r="Y125" s="947"/>
      <c r="Z125" s="946"/>
      <c r="AA125" s="1094"/>
      <c r="AB125" s="1094"/>
      <c r="AC125" s="1094"/>
      <c r="AD125" s="1094"/>
      <c r="AE125" s="1094"/>
      <c r="AF125" s="1094"/>
      <c r="AG125" s="1094"/>
      <c r="AH125" s="1094"/>
      <c r="AI125" s="1094"/>
      <c r="AJ125" s="1095"/>
      <c r="AK125" s="23"/>
      <c r="AL125" s="23"/>
      <c r="AM125" s="23"/>
    </row>
    <row r="126" spans="1:39" ht="24" customHeight="1" x14ac:dyDescent="0.15">
      <c r="A126" s="1011"/>
      <c r="B126" s="1012"/>
      <c r="C126" s="1012"/>
      <c r="D126" s="1012"/>
      <c r="E126" s="1012"/>
      <c r="F126" s="1012"/>
      <c r="G126" s="1013"/>
      <c r="H126" s="1071" t="s">
        <v>117</v>
      </c>
      <c r="I126" s="1072"/>
      <c r="J126" s="1096" t="s">
        <v>78</v>
      </c>
      <c r="K126" s="1097"/>
      <c r="L126" s="1097"/>
      <c r="M126" s="1097"/>
      <c r="N126" s="1097"/>
      <c r="O126" s="1097"/>
      <c r="P126" s="1097"/>
      <c r="Q126" s="1097"/>
      <c r="R126" s="1097"/>
      <c r="S126" s="1097"/>
      <c r="T126" s="1097"/>
      <c r="U126" s="1097"/>
      <c r="V126" s="1097"/>
      <c r="W126" s="1097"/>
      <c r="X126" s="1098"/>
      <c r="Y126" s="952" t="s">
        <v>38</v>
      </c>
      <c r="Z126" s="953"/>
      <c r="AA126" s="980" t="str">
        <f>VLOOKUP(AG1,'3_個別入力シート（新生活）'!$B$7:$CR$8,'3_個別入力シート（新生活）'!CI6,0)&amp; ""</f>
        <v>100（R7年度）</v>
      </c>
      <c r="AB126" s="980"/>
      <c r="AC126" s="980"/>
      <c r="AD126" s="980"/>
      <c r="AE126" s="980"/>
      <c r="AF126" s="980" t="str">
        <f>VLOOKUP(AG1,'3_個別入力シート（新生活）'!$B$7:$CR$8,'3_個別入力シート（新生活）'!CJ6,0)&amp; ""</f>
        <v>50（Ｒ6年度見込）</v>
      </c>
      <c r="AG126" s="980"/>
      <c r="AH126" s="980"/>
      <c r="AI126" s="980"/>
      <c r="AJ126" s="981"/>
      <c r="AK126" s="23"/>
      <c r="AL126" s="23"/>
      <c r="AM126" s="23"/>
    </row>
    <row r="127" spans="1:39" ht="24" customHeight="1" thickBot="1" x14ac:dyDescent="0.2">
      <c r="A127" s="1014"/>
      <c r="B127" s="1015"/>
      <c r="C127" s="1015"/>
      <c r="D127" s="1015"/>
      <c r="E127" s="1015"/>
      <c r="F127" s="1015"/>
      <c r="G127" s="1016"/>
      <c r="H127" s="1064" t="s">
        <v>118</v>
      </c>
      <c r="I127" s="1065"/>
      <c r="J127" s="1066" t="s">
        <v>79</v>
      </c>
      <c r="K127" s="1067"/>
      <c r="L127" s="1067"/>
      <c r="M127" s="1067"/>
      <c r="N127" s="1067"/>
      <c r="O127" s="1067"/>
      <c r="P127" s="1067"/>
      <c r="Q127" s="1067"/>
      <c r="R127" s="1067"/>
      <c r="S127" s="1067"/>
      <c r="T127" s="1067"/>
      <c r="U127" s="1067"/>
      <c r="V127" s="1067"/>
      <c r="W127" s="1067"/>
      <c r="X127" s="1068"/>
      <c r="Y127" s="1069" t="s">
        <v>38</v>
      </c>
      <c r="Z127" s="1070"/>
      <c r="AA127" s="1019" t="str">
        <f>VLOOKUP(AG1,'3_個別入力シート（新生活）'!$B$7:$CR$8,'3_個別入力シート（新生活）'!CM6,0)&amp; ""</f>
        <v>100（R7年度）</v>
      </c>
      <c r="AB127" s="1019"/>
      <c r="AC127" s="1019"/>
      <c r="AD127" s="1019"/>
      <c r="AE127" s="1019"/>
      <c r="AF127" s="1019" t="str">
        <f>VLOOKUP(AG1,'3_個別入力シート（新生活）'!$B$7:$CR$8,'3_個別入力シート（新生活）'!CN6,0)&amp; ""</f>
        <v>50（Ｒ6年度見込）</v>
      </c>
      <c r="AG127" s="1019"/>
      <c r="AH127" s="1019"/>
      <c r="AI127" s="1019"/>
      <c r="AJ127" s="1024"/>
      <c r="AK127" s="23"/>
      <c r="AL127" s="23"/>
      <c r="AM127" s="23"/>
    </row>
    <row r="128" spans="1:39" ht="12" customHeight="1" x14ac:dyDescent="0.15">
      <c r="A128" s="334"/>
      <c r="B128" s="334"/>
      <c r="C128" s="334"/>
      <c r="D128" s="334"/>
      <c r="E128" s="334"/>
      <c r="F128" s="334"/>
      <c r="G128" s="334"/>
      <c r="H128" s="334"/>
      <c r="I128" s="334"/>
      <c r="J128" s="334"/>
      <c r="K128" s="334"/>
      <c r="L128" s="334"/>
      <c r="M128" s="334"/>
      <c r="N128" s="334"/>
      <c r="O128" s="334"/>
      <c r="P128" s="334"/>
      <c r="Q128" s="334"/>
      <c r="R128" s="334"/>
      <c r="S128" s="334"/>
      <c r="T128" s="334"/>
      <c r="U128" s="334"/>
      <c r="V128" s="334"/>
      <c r="W128" s="334"/>
      <c r="X128" s="334"/>
      <c r="Y128" s="334"/>
      <c r="Z128" s="334"/>
      <c r="AA128" s="334"/>
      <c r="AB128" s="334"/>
      <c r="AC128" s="334"/>
      <c r="AD128" s="334"/>
      <c r="AE128" s="334"/>
      <c r="AF128" s="334"/>
      <c r="AG128" s="334"/>
      <c r="AH128" s="334"/>
      <c r="AI128" s="334"/>
      <c r="AJ128" s="334"/>
      <c r="AK128" s="23"/>
      <c r="AL128" s="23"/>
      <c r="AM128" s="23"/>
    </row>
    <row r="129" spans="1:39" ht="12" customHeight="1" x14ac:dyDescent="0.15">
      <c r="A129" s="243"/>
      <c r="B129" s="243"/>
      <c r="C129" s="243"/>
      <c r="D129" s="243"/>
      <c r="E129" s="243"/>
      <c r="F129" s="243"/>
      <c r="G129" s="243"/>
      <c r="H129" s="243"/>
      <c r="I129" s="243"/>
      <c r="J129" s="243"/>
      <c r="K129" s="243"/>
      <c r="L129" s="243"/>
      <c r="M129" s="243"/>
      <c r="N129" s="243"/>
      <c r="O129" s="243"/>
      <c r="P129" s="243"/>
      <c r="Q129" s="243"/>
      <c r="R129" s="243"/>
      <c r="S129" s="243"/>
      <c r="T129" s="243"/>
      <c r="U129" s="243"/>
      <c r="V129" s="243"/>
      <c r="W129" s="243"/>
      <c r="X129" s="243"/>
      <c r="Y129" s="243"/>
      <c r="Z129" s="243"/>
      <c r="AA129" s="243"/>
      <c r="AB129" s="243"/>
      <c r="AC129" s="243"/>
      <c r="AD129" s="243"/>
      <c r="AE129" s="243"/>
      <c r="AF129" s="243"/>
      <c r="AG129" s="243"/>
      <c r="AH129" s="243"/>
      <c r="AI129" s="243"/>
      <c r="AJ129" s="243"/>
      <c r="AK129" s="23"/>
      <c r="AL129" s="23"/>
      <c r="AM129" s="23"/>
    </row>
    <row r="130" spans="1:39" ht="12" customHeight="1" x14ac:dyDescent="0.15">
      <c r="A130" s="243"/>
      <c r="B130" s="243"/>
      <c r="C130" s="243"/>
      <c r="D130" s="243"/>
      <c r="E130" s="243"/>
      <c r="F130" s="243"/>
      <c r="G130" s="243"/>
      <c r="H130" s="243"/>
      <c r="I130" s="243"/>
      <c r="J130" s="243"/>
      <c r="K130" s="243"/>
      <c r="L130" s="243"/>
      <c r="M130" s="243"/>
      <c r="N130" s="243"/>
      <c r="O130" s="243"/>
      <c r="P130" s="243"/>
      <c r="Q130" s="243"/>
      <c r="R130" s="243"/>
      <c r="S130" s="243"/>
      <c r="T130" s="243"/>
      <c r="U130" s="243"/>
      <c r="V130" s="243"/>
      <c r="W130" s="243"/>
      <c r="X130" s="243"/>
      <c r="Y130" s="243"/>
      <c r="Z130" s="243"/>
      <c r="AA130" s="243"/>
      <c r="AB130" s="243"/>
      <c r="AC130" s="243"/>
      <c r="AD130" s="243"/>
      <c r="AE130" s="243"/>
      <c r="AF130" s="243"/>
      <c r="AG130" s="243"/>
      <c r="AH130" s="243"/>
      <c r="AI130" s="243"/>
      <c r="AJ130" s="243"/>
      <c r="AK130" s="23"/>
      <c r="AL130" s="23"/>
      <c r="AM130" s="23"/>
    </row>
    <row r="131" spans="1:39" ht="12" customHeight="1" x14ac:dyDescent="0.15">
      <c r="A131" s="243"/>
      <c r="B131" s="243"/>
      <c r="C131" s="243"/>
      <c r="D131" s="243"/>
      <c r="E131" s="243"/>
      <c r="F131" s="243"/>
      <c r="G131" s="243"/>
      <c r="H131" s="243"/>
      <c r="I131" s="243"/>
      <c r="J131" s="243"/>
      <c r="K131" s="243"/>
      <c r="L131" s="243"/>
      <c r="M131" s="243"/>
      <c r="N131" s="243"/>
      <c r="O131" s="243"/>
      <c r="P131" s="243"/>
      <c r="Q131" s="243"/>
      <c r="R131" s="243"/>
      <c r="S131" s="243"/>
      <c r="T131" s="243"/>
      <c r="U131" s="243"/>
      <c r="V131" s="243"/>
      <c r="W131" s="243"/>
      <c r="X131" s="243"/>
      <c r="Y131" s="243"/>
      <c r="Z131" s="243"/>
      <c r="AA131" s="243"/>
      <c r="AB131" s="243"/>
      <c r="AC131" s="243"/>
      <c r="AD131" s="243"/>
      <c r="AE131" s="243"/>
      <c r="AF131" s="243"/>
      <c r="AG131" s="243"/>
      <c r="AH131" s="243"/>
      <c r="AI131" s="243"/>
      <c r="AJ131" s="243"/>
      <c r="AK131" s="23"/>
      <c r="AL131" s="23"/>
      <c r="AM131" s="23"/>
    </row>
    <row r="132" spans="1:39" ht="12" customHeight="1" x14ac:dyDescent="0.15">
      <c r="A132" s="243"/>
      <c r="B132" s="243"/>
      <c r="C132" s="243"/>
      <c r="D132" s="243"/>
      <c r="E132" s="243"/>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c r="AB132" s="243"/>
      <c r="AC132" s="243"/>
      <c r="AD132" s="243"/>
      <c r="AE132" s="243"/>
      <c r="AF132" s="243"/>
      <c r="AG132" s="243"/>
      <c r="AH132" s="243"/>
      <c r="AI132" s="243"/>
      <c r="AJ132" s="243"/>
      <c r="AK132" s="23"/>
      <c r="AL132" s="23"/>
      <c r="AM132" s="23"/>
    </row>
    <row r="133" spans="1:39" ht="12" customHeight="1" x14ac:dyDescent="0.15">
      <c r="A133" s="243"/>
      <c r="B133" s="243"/>
      <c r="C133" s="243"/>
      <c r="D133" s="243"/>
      <c r="E133" s="243"/>
      <c r="F133" s="243"/>
      <c r="G133" s="243"/>
      <c r="H133" s="243"/>
      <c r="I133" s="243"/>
      <c r="J133" s="243"/>
      <c r="K133" s="243"/>
      <c r="L133" s="243"/>
      <c r="M133" s="243"/>
      <c r="N133" s="243"/>
      <c r="O133" s="243"/>
      <c r="P133" s="243"/>
      <c r="Q133" s="243"/>
      <c r="R133" s="243"/>
      <c r="S133" s="243"/>
      <c r="T133" s="243"/>
      <c r="U133" s="243"/>
      <c r="V133" s="243"/>
      <c r="W133" s="243"/>
      <c r="X133" s="243"/>
      <c r="Y133" s="243"/>
      <c r="Z133" s="243"/>
      <c r="AA133" s="243"/>
      <c r="AB133" s="243"/>
      <c r="AC133" s="243"/>
      <c r="AD133" s="243"/>
      <c r="AE133" s="243"/>
      <c r="AF133" s="243"/>
      <c r="AG133" s="243"/>
      <c r="AH133" s="243"/>
      <c r="AI133" s="243"/>
      <c r="AJ133" s="243"/>
      <c r="AK133" s="23"/>
      <c r="AL133" s="23"/>
      <c r="AM133" s="23"/>
    </row>
    <row r="134" spans="1:39" ht="12" customHeight="1" x14ac:dyDescent="0.15">
      <c r="A134" s="243"/>
      <c r="B134" s="243"/>
      <c r="C134" s="243"/>
      <c r="D134" s="243"/>
      <c r="E134" s="243"/>
      <c r="F134" s="243"/>
      <c r="G134" s="243"/>
      <c r="H134" s="243"/>
      <c r="I134" s="243"/>
      <c r="J134" s="243"/>
      <c r="K134" s="243"/>
      <c r="L134" s="243"/>
      <c r="M134" s="243"/>
      <c r="N134" s="243"/>
      <c r="O134" s="243"/>
      <c r="P134" s="243"/>
      <c r="Q134" s="243"/>
      <c r="R134" s="243"/>
      <c r="S134" s="243"/>
      <c r="T134" s="243"/>
      <c r="U134" s="243"/>
      <c r="V134" s="243"/>
      <c r="W134" s="243"/>
      <c r="X134" s="243"/>
      <c r="Y134" s="243"/>
      <c r="Z134" s="243"/>
      <c r="AA134" s="243"/>
      <c r="AB134" s="243"/>
      <c r="AC134" s="243"/>
      <c r="AD134" s="243"/>
      <c r="AE134" s="243"/>
      <c r="AF134" s="243"/>
      <c r="AG134" s="243"/>
      <c r="AH134" s="243"/>
      <c r="AI134" s="243"/>
      <c r="AJ134" s="243"/>
      <c r="AK134" s="23"/>
      <c r="AL134" s="23"/>
      <c r="AM134" s="23"/>
    </row>
    <row r="135" spans="1:39" ht="12" customHeight="1" x14ac:dyDescent="0.15">
      <c r="A135" s="243"/>
      <c r="B135" s="243"/>
      <c r="C135" s="243"/>
      <c r="D135" s="243"/>
      <c r="E135" s="243"/>
      <c r="F135" s="243"/>
      <c r="G135" s="243"/>
      <c r="H135" s="243"/>
      <c r="I135" s="243"/>
      <c r="J135" s="243"/>
      <c r="K135" s="243"/>
      <c r="L135" s="243"/>
      <c r="M135" s="243"/>
      <c r="N135" s="243"/>
      <c r="O135" s="243"/>
      <c r="P135" s="243"/>
      <c r="Q135" s="243"/>
      <c r="R135" s="243"/>
      <c r="S135" s="243"/>
      <c r="T135" s="243"/>
      <c r="U135" s="243"/>
      <c r="V135" s="243"/>
      <c r="W135" s="243"/>
      <c r="X135" s="243"/>
      <c r="Y135" s="243"/>
      <c r="Z135" s="243"/>
      <c r="AA135" s="243"/>
      <c r="AB135" s="243"/>
      <c r="AC135" s="243"/>
      <c r="AD135" s="243"/>
      <c r="AE135" s="243"/>
      <c r="AF135" s="243"/>
      <c r="AG135" s="243"/>
      <c r="AH135" s="243"/>
      <c r="AI135" s="243"/>
      <c r="AJ135" s="243"/>
      <c r="AK135" s="23"/>
      <c r="AL135" s="23"/>
      <c r="AM135" s="23"/>
    </row>
    <row r="136" spans="1:39" ht="12" customHeight="1" x14ac:dyDescent="0.15">
      <c r="A136" s="243"/>
      <c r="B136" s="243"/>
      <c r="C136" s="243"/>
      <c r="D136" s="243"/>
      <c r="E136" s="243"/>
      <c r="F136" s="243"/>
      <c r="G136" s="243"/>
      <c r="H136" s="243"/>
      <c r="I136" s="243"/>
      <c r="J136" s="243"/>
      <c r="K136" s="243"/>
      <c r="L136" s="243"/>
      <c r="M136" s="243"/>
      <c r="N136" s="243"/>
      <c r="O136" s="243"/>
      <c r="P136" s="243"/>
      <c r="Q136" s="243"/>
      <c r="R136" s="243"/>
      <c r="S136" s="243"/>
      <c r="T136" s="243"/>
      <c r="U136" s="243"/>
      <c r="V136" s="243"/>
      <c r="W136" s="243"/>
      <c r="X136" s="243"/>
      <c r="Y136" s="243"/>
      <c r="Z136" s="243"/>
      <c r="AA136" s="243"/>
      <c r="AB136" s="243"/>
      <c r="AC136" s="243"/>
      <c r="AD136" s="243"/>
      <c r="AE136" s="243"/>
      <c r="AF136" s="243"/>
      <c r="AG136" s="243"/>
      <c r="AH136" s="243"/>
      <c r="AI136" s="243"/>
      <c r="AJ136" s="243"/>
      <c r="AK136" s="23"/>
      <c r="AL136" s="23"/>
      <c r="AM136" s="23"/>
    </row>
    <row r="137" spans="1:39" ht="12" customHeight="1" x14ac:dyDescent="0.15">
      <c r="A137" s="243"/>
      <c r="B137" s="243"/>
      <c r="C137" s="243"/>
      <c r="D137" s="243"/>
      <c r="E137" s="243"/>
      <c r="F137" s="243"/>
      <c r="G137" s="243"/>
      <c r="H137" s="243"/>
      <c r="I137" s="243"/>
      <c r="J137" s="243"/>
      <c r="K137" s="243"/>
      <c r="L137" s="243"/>
      <c r="M137" s="243"/>
      <c r="N137" s="243"/>
      <c r="O137" s="243"/>
      <c r="P137" s="243"/>
      <c r="Q137" s="243"/>
      <c r="R137" s="243"/>
      <c r="S137" s="243"/>
      <c r="T137" s="243"/>
      <c r="U137" s="243"/>
      <c r="V137" s="243"/>
      <c r="W137" s="243"/>
      <c r="X137" s="243"/>
      <c r="Y137" s="243"/>
      <c r="Z137" s="243"/>
      <c r="AA137" s="243"/>
      <c r="AB137" s="243"/>
      <c r="AC137" s="243"/>
      <c r="AD137" s="243"/>
      <c r="AE137" s="243"/>
      <c r="AF137" s="243"/>
      <c r="AG137" s="243"/>
      <c r="AH137" s="243"/>
      <c r="AI137" s="243"/>
      <c r="AJ137" s="243"/>
      <c r="AK137" s="23"/>
      <c r="AL137" s="23"/>
      <c r="AM137" s="23"/>
    </row>
    <row r="138" spans="1:39" ht="12" customHeight="1" x14ac:dyDescent="0.15">
      <c r="A138" s="243"/>
      <c r="B138" s="243"/>
      <c r="C138" s="243"/>
      <c r="D138" s="243"/>
      <c r="E138" s="243"/>
      <c r="F138" s="243"/>
      <c r="G138" s="243"/>
      <c r="H138" s="243"/>
      <c r="I138" s="243"/>
      <c r="J138" s="243"/>
      <c r="K138" s="243"/>
      <c r="L138" s="243"/>
      <c r="M138" s="243"/>
      <c r="N138" s="243"/>
      <c r="O138" s="243"/>
      <c r="P138" s="243"/>
      <c r="Q138" s="243"/>
      <c r="R138" s="243"/>
      <c r="S138" s="243"/>
      <c r="T138" s="243"/>
      <c r="U138" s="243"/>
      <c r="V138" s="243"/>
      <c r="W138" s="243"/>
      <c r="X138" s="243"/>
      <c r="Y138" s="243"/>
      <c r="Z138" s="243"/>
      <c r="AA138" s="243"/>
      <c r="AB138" s="243"/>
      <c r="AC138" s="243"/>
      <c r="AD138" s="243"/>
      <c r="AE138" s="243"/>
      <c r="AF138" s="243"/>
      <c r="AG138" s="243"/>
      <c r="AH138" s="243"/>
      <c r="AI138" s="243"/>
      <c r="AJ138" s="243"/>
      <c r="AK138" s="23"/>
      <c r="AL138" s="23"/>
      <c r="AM138" s="23"/>
    </row>
    <row r="139" spans="1:39" ht="12" customHeight="1" x14ac:dyDescent="0.15">
      <c r="A139" s="243"/>
      <c r="B139" s="243"/>
      <c r="C139" s="243"/>
      <c r="D139" s="243"/>
      <c r="E139" s="243"/>
      <c r="F139" s="243"/>
      <c r="G139" s="243"/>
      <c r="H139" s="243"/>
      <c r="I139" s="243"/>
      <c r="J139" s="243"/>
      <c r="K139" s="243"/>
      <c r="L139" s="243"/>
      <c r="M139" s="243"/>
      <c r="N139" s="243"/>
      <c r="O139" s="243"/>
      <c r="P139" s="243"/>
      <c r="Q139" s="243"/>
      <c r="R139" s="243"/>
      <c r="S139" s="243"/>
      <c r="T139" s="243"/>
      <c r="U139" s="243"/>
      <c r="V139" s="243"/>
      <c r="W139" s="243"/>
      <c r="X139" s="243"/>
      <c r="Y139" s="243"/>
      <c r="Z139" s="243"/>
      <c r="AA139" s="243"/>
      <c r="AB139" s="243"/>
      <c r="AC139" s="243"/>
      <c r="AD139" s="243"/>
      <c r="AE139" s="243"/>
      <c r="AF139" s="243"/>
      <c r="AG139" s="243"/>
      <c r="AH139" s="243"/>
      <c r="AI139" s="243"/>
      <c r="AJ139" s="243"/>
      <c r="AK139" s="23"/>
      <c r="AL139" s="23"/>
      <c r="AM139" s="23"/>
    </row>
    <row r="140" spans="1:39" ht="12" customHeight="1" x14ac:dyDescent="0.15">
      <c r="A140" s="243"/>
      <c r="B140" s="243"/>
      <c r="C140" s="243"/>
      <c r="D140" s="243"/>
      <c r="E140" s="243"/>
      <c r="F140" s="243"/>
      <c r="G140" s="243"/>
      <c r="H140" s="243"/>
      <c r="I140" s="243"/>
      <c r="J140" s="243"/>
      <c r="K140" s="243"/>
      <c r="L140" s="243"/>
      <c r="M140" s="243"/>
      <c r="N140" s="243"/>
      <c r="O140" s="243"/>
      <c r="P140" s="243"/>
      <c r="Q140" s="243"/>
      <c r="R140" s="243"/>
      <c r="S140" s="243"/>
      <c r="T140" s="243"/>
      <c r="U140" s="243"/>
      <c r="V140" s="243"/>
      <c r="W140" s="243"/>
      <c r="X140" s="243"/>
      <c r="Y140" s="243"/>
      <c r="Z140" s="243"/>
      <c r="AA140" s="243"/>
      <c r="AB140" s="243"/>
      <c r="AC140" s="243"/>
      <c r="AD140" s="243"/>
      <c r="AE140" s="243"/>
      <c r="AF140" s="243"/>
      <c r="AG140" s="243"/>
      <c r="AH140" s="243"/>
      <c r="AI140" s="243"/>
      <c r="AJ140" s="243"/>
      <c r="AK140" s="23"/>
      <c r="AL140" s="23"/>
      <c r="AM140" s="23"/>
    </row>
    <row r="141" spans="1:39" ht="12" customHeight="1" x14ac:dyDescent="0.15">
      <c r="A141" s="243"/>
      <c r="B141" s="243"/>
      <c r="C141" s="243"/>
      <c r="D141" s="243"/>
      <c r="E141" s="243"/>
      <c r="F141" s="243"/>
      <c r="G141" s="243"/>
      <c r="H141" s="243"/>
      <c r="I141" s="243"/>
      <c r="J141" s="243"/>
      <c r="K141" s="243"/>
      <c r="L141" s="243"/>
      <c r="M141" s="243"/>
      <c r="N141" s="243"/>
      <c r="O141" s="243"/>
      <c r="P141" s="243"/>
      <c r="Q141" s="243"/>
      <c r="R141" s="243"/>
      <c r="S141" s="243"/>
      <c r="T141" s="243"/>
      <c r="U141" s="243"/>
      <c r="V141" s="243"/>
      <c r="W141" s="243"/>
      <c r="X141" s="243"/>
      <c r="Y141" s="243"/>
      <c r="Z141" s="243"/>
      <c r="AA141" s="243"/>
      <c r="AB141" s="243"/>
      <c r="AC141" s="243"/>
      <c r="AD141" s="243"/>
      <c r="AE141" s="243"/>
      <c r="AF141" s="243"/>
      <c r="AG141" s="243"/>
      <c r="AH141" s="243"/>
      <c r="AI141" s="243"/>
      <c r="AJ141" s="243"/>
      <c r="AK141" s="23"/>
      <c r="AL141" s="23"/>
      <c r="AM141" s="23"/>
    </row>
    <row r="142" spans="1:39" ht="12" customHeight="1" x14ac:dyDescent="0.15">
      <c r="A142" s="243"/>
      <c r="B142" s="243"/>
      <c r="C142" s="243"/>
      <c r="D142" s="243"/>
      <c r="E142" s="243"/>
      <c r="F142" s="243"/>
      <c r="G142" s="243"/>
      <c r="H142" s="243"/>
      <c r="I142" s="243"/>
      <c r="J142" s="243"/>
      <c r="K142" s="243"/>
      <c r="L142" s="243"/>
      <c r="M142" s="243"/>
      <c r="N142" s="243"/>
      <c r="O142" s="243"/>
      <c r="P142" s="243"/>
      <c r="Q142" s="243"/>
      <c r="R142" s="243"/>
      <c r="S142" s="243"/>
      <c r="T142" s="243"/>
      <c r="U142" s="243"/>
      <c r="V142" s="243"/>
      <c r="W142" s="243"/>
      <c r="X142" s="243"/>
      <c r="Y142" s="243"/>
      <c r="Z142" s="243"/>
      <c r="AA142" s="243"/>
      <c r="AB142" s="243"/>
      <c r="AC142" s="243"/>
      <c r="AD142" s="243"/>
      <c r="AE142" s="243"/>
      <c r="AF142" s="243"/>
      <c r="AG142" s="243"/>
      <c r="AH142" s="243"/>
      <c r="AI142" s="243"/>
      <c r="AJ142" s="243"/>
      <c r="AK142" s="23"/>
      <c r="AL142" s="23"/>
      <c r="AM142" s="23"/>
    </row>
    <row r="143" spans="1:39" ht="12" customHeight="1" x14ac:dyDescent="0.15">
      <c r="A143" s="243"/>
      <c r="B143" s="243"/>
      <c r="C143" s="243"/>
      <c r="D143" s="243"/>
      <c r="E143" s="243"/>
      <c r="F143" s="243"/>
      <c r="G143" s="243"/>
      <c r="H143" s="243"/>
      <c r="I143" s="243"/>
      <c r="J143" s="243"/>
      <c r="K143" s="243"/>
      <c r="L143" s="243"/>
      <c r="M143" s="243"/>
      <c r="N143" s="243"/>
      <c r="O143" s="243"/>
      <c r="P143" s="243"/>
      <c r="Q143" s="243"/>
      <c r="R143" s="243"/>
      <c r="S143" s="243"/>
      <c r="T143" s="243"/>
      <c r="U143" s="243"/>
      <c r="V143" s="243"/>
      <c r="W143" s="243"/>
      <c r="X143" s="243"/>
      <c r="Y143" s="243"/>
      <c r="Z143" s="243"/>
      <c r="AA143" s="243"/>
      <c r="AB143" s="243"/>
      <c r="AC143" s="243"/>
      <c r="AD143" s="243"/>
      <c r="AE143" s="243"/>
      <c r="AF143" s="243"/>
      <c r="AG143" s="243"/>
      <c r="AH143" s="243"/>
      <c r="AI143" s="243"/>
      <c r="AJ143" s="243"/>
      <c r="AK143" s="23"/>
      <c r="AL143" s="23"/>
      <c r="AM143" s="23"/>
    </row>
    <row r="144" spans="1:39" ht="12" customHeight="1" x14ac:dyDescent="0.15">
      <c r="A144" s="243"/>
      <c r="B144" s="243"/>
      <c r="C144" s="243"/>
      <c r="D144" s="243"/>
      <c r="E144" s="243"/>
      <c r="F144" s="243"/>
      <c r="G144" s="243"/>
      <c r="H144" s="243"/>
      <c r="I144" s="243"/>
      <c r="J144" s="243"/>
      <c r="K144" s="243"/>
      <c r="L144" s="243"/>
      <c r="M144" s="243"/>
      <c r="N144" s="243"/>
      <c r="O144" s="243"/>
      <c r="P144" s="243"/>
      <c r="Q144" s="243"/>
      <c r="R144" s="243"/>
      <c r="S144" s="243"/>
      <c r="T144" s="243"/>
      <c r="U144" s="243"/>
      <c r="V144" s="243"/>
      <c r="W144" s="243"/>
      <c r="X144" s="243"/>
      <c r="Y144" s="243"/>
      <c r="Z144" s="243"/>
      <c r="AA144" s="243"/>
      <c r="AB144" s="243"/>
      <c r="AC144" s="243"/>
      <c r="AD144" s="243"/>
      <c r="AE144" s="243"/>
      <c r="AF144" s="243"/>
      <c r="AG144" s="243"/>
      <c r="AH144" s="243"/>
      <c r="AI144" s="243"/>
      <c r="AJ144" s="243"/>
      <c r="AK144" s="23"/>
      <c r="AL144" s="23"/>
      <c r="AM144" s="23"/>
    </row>
    <row r="145" spans="1:39" ht="12" customHeight="1" x14ac:dyDescent="0.15">
      <c r="A145" s="243"/>
      <c r="B145" s="243"/>
      <c r="C145" s="243"/>
      <c r="D145" s="243"/>
      <c r="E145" s="243"/>
      <c r="F145" s="243"/>
      <c r="G145" s="243"/>
      <c r="H145" s="243"/>
      <c r="I145" s="243"/>
      <c r="J145" s="243"/>
      <c r="K145" s="243"/>
      <c r="L145" s="243"/>
      <c r="M145" s="243"/>
      <c r="N145" s="243"/>
      <c r="O145" s="243"/>
      <c r="P145" s="243"/>
      <c r="Q145" s="243"/>
      <c r="R145" s="243"/>
      <c r="S145" s="243"/>
      <c r="T145" s="243"/>
      <c r="U145" s="243"/>
      <c r="V145" s="243"/>
      <c r="W145" s="243"/>
      <c r="X145" s="243"/>
      <c r="Y145" s="243"/>
      <c r="Z145" s="243"/>
      <c r="AA145" s="243"/>
      <c r="AB145" s="243"/>
      <c r="AC145" s="243"/>
      <c r="AD145" s="243"/>
      <c r="AE145" s="243"/>
      <c r="AF145" s="243"/>
      <c r="AG145" s="243"/>
      <c r="AH145" s="243"/>
      <c r="AI145" s="243"/>
      <c r="AJ145" s="243"/>
      <c r="AK145" s="23"/>
      <c r="AL145" s="23"/>
      <c r="AM145" s="23"/>
    </row>
    <row r="146" spans="1:39" ht="12" customHeight="1" x14ac:dyDescent="0.15">
      <c r="A146" s="243"/>
      <c r="B146" s="243"/>
      <c r="C146" s="243"/>
      <c r="D146" s="243"/>
      <c r="E146" s="243"/>
      <c r="F146" s="243"/>
      <c r="G146" s="243"/>
      <c r="H146" s="243"/>
      <c r="I146" s="243"/>
      <c r="J146" s="243"/>
      <c r="K146" s="243"/>
      <c r="L146" s="243"/>
      <c r="M146" s="243"/>
      <c r="N146" s="243"/>
      <c r="O146" s="243"/>
      <c r="P146" s="243"/>
      <c r="Q146" s="243"/>
      <c r="R146" s="243"/>
      <c r="S146" s="243"/>
      <c r="T146" s="243"/>
      <c r="U146" s="243"/>
      <c r="V146" s="243"/>
      <c r="W146" s="243"/>
      <c r="X146" s="243"/>
      <c r="Y146" s="243"/>
      <c r="Z146" s="243"/>
      <c r="AA146" s="243"/>
      <c r="AB146" s="243"/>
      <c r="AC146" s="243"/>
      <c r="AD146" s="243"/>
      <c r="AE146" s="243"/>
      <c r="AF146" s="243"/>
      <c r="AG146" s="243"/>
      <c r="AH146" s="243"/>
      <c r="AI146" s="243"/>
      <c r="AJ146" s="243"/>
      <c r="AK146" s="23"/>
      <c r="AL146" s="23"/>
      <c r="AM146" s="23"/>
    </row>
    <row r="147" spans="1:39" ht="12" customHeight="1" x14ac:dyDescent="0.15">
      <c r="A147" s="243"/>
      <c r="B147" s="243"/>
      <c r="C147" s="243"/>
      <c r="D147" s="243"/>
      <c r="E147" s="243"/>
      <c r="F147" s="243"/>
      <c r="G147" s="243"/>
      <c r="H147" s="243"/>
      <c r="I147" s="243"/>
      <c r="J147" s="243"/>
      <c r="K147" s="243"/>
      <c r="L147" s="243"/>
      <c r="M147" s="243"/>
      <c r="N147" s="243"/>
      <c r="O147" s="243"/>
      <c r="P147" s="243"/>
      <c r="Q147" s="243"/>
      <c r="R147" s="243"/>
      <c r="S147" s="243"/>
      <c r="T147" s="243"/>
      <c r="U147" s="243"/>
      <c r="V147" s="243"/>
      <c r="W147" s="243"/>
      <c r="X147" s="243"/>
      <c r="Y147" s="243"/>
      <c r="Z147" s="243"/>
      <c r="AA147" s="243"/>
      <c r="AB147" s="243"/>
      <c r="AC147" s="243"/>
      <c r="AD147" s="243"/>
      <c r="AE147" s="243"/>
      <c r="AF147" s="243"/>
      <c r="AG147" s="243"/>
      <c r="AH147" s="243"/>
      <c r="AI147" s="243"/>
      <c r="AJ147" s="243"/>
      <c r="AK147" s="23"/>
      <c r="AL147" s="23"/>
      <c r="AM147" s="23"/>
    </row>
    <row r="148" spans="1:39" ht="12" customHeight="1" x14ac:dyDescent="0.15">
      <c r="A148" s="243"/>
      <c r="B148" s="243"/>
      <c r="C148" s="243"/>
      <c r="D148" s="243"/>
      <c r="E148" s="243"/>
      <c r="F148" s="243"/>
      <c r="G148" s="243"/>
      <c r="H148" s="243"/>
      <c r="I148" s="243"/>
      <c r="J148" s="243"/>
      <c r="K148" s="243"/>
      <c r="L148" s="243"/>
      <c r="M148" s="243"/>
      <c r="N148" s="243"/>
      <c r="O148" s="243"/>
      <c r="P148" s="243"/>
      <c r="Q148" s="243"/>
      <c r="R148" s="243"/>
      <c r="S148" s="243"/>
      <c r="T148" s="243"/>
      <c r="U148" s="243"/>
      <c r="V148" s="243"/>
      <c r="W148" s="243"/>
      <c r="X148" s="243"/>
      <c r="Y148" s="243"/>
      <c r="Z148" s="243"/>
      <c r="AA148" s="243"/>
      <c r="AB148" s="243"/>
      <c r="AC148" s="243"/>
      <c r="AD148" s="243"/>
      <c r="AE148" s="243"/>
      <c r="AF148" s="243"/>
      <c r="AG148" s="243"/>
      <c r="AH148" s="243"/>
      <c r="AI148" s="243"/>
      <c r="AJ148" s="243"/>
      <c r="AK148" s="23"/>
      <c r="AL148" s="23"/>
      <c r="AM148" s="23"/>
    </row>
    <row r="149" spans="1:39" ht="12" customHeight="1" x14ac:dyDescent="0.15">
      <c r="A149" s="243"/>
      <c r="B149" s="243"/>
      <c r="C149" s="243"/>
      <c r="D149" s="243"/>
      <c r="E149" s="243"/>
      <c r="F149" s="243"/>
      <c r="G149" s="243"/>
      <c r="H149" s="243"/>
      <c r="I149" s="243"/>
      <c r="J149" s="243"/>
      <c r="K149" s="243"/>
      <c r="L149" s="243"/>
      <c r="M149" s="243"/>
      <c r="N149" s="243"/>
      <c r="O149" s="243"/>
      <c r="P149" s="243"/>
      <c r="Q149" s="243"/>
      <c r="R149" s="243"/>
      <c r="S149" s="243"/>
      <c r="T149" s="243"/>
      <c r="U149" s="243"/>
      <c r="V149" s="243"/>
      <c r="W149" s="243"/>
      <c r="X149" s="243"/>
      <c r="Y149" s="243"/>
      <c r="Z149" s="243"/>
      <c r="AA149" s="243"/>
      <c r="AB149" s="243"/>
      <c r="AC149" s="243"/>
      <c r="AD149" s="243"/>
      <c r="AE149" s="243"/>
      <c r="AF149" s="243"/>
      <c r="AG149" s="243"/>
      <c r="AH149" s="243"/>
      <c r="AI149" s="243"/>
      <c r="AJ149" s="243"/>
    </row>
    <row r="150" spans="1:39" ht="12" customHeight="1" x14ac:dyDescent="0.15">
      <c r="A150" s="243"/>
      <c r="B150" s="243"/>
      <c r="C150" s="243"/>
      <c r="D150" s="243"/>
      <c r="E150" s="243"/>
      <c r="F150" s="243"/>
      <c r="G150" s="243"/>
      <c r="H150" s="243"/>
      <c r="I150" s="243"/>
      <c r="J150" s="243"/>
      <c r="K150" s="243"/>
      <c r="L150" s="243"/>
      <c r="M150" s="243"/>
      <c r="N150" s="243"/>
      <c r="O150" s="243"/>
      <c r="P150" s="243"/>
      <c r="Q150" s="243"/>
      <c r="R150" s="243"/>
      <c r="S150" s="243"/>
      <c r="T150" s="243"/>
      <c r="U150" s="243"/>
      <c r="V150" s="243"/>
      <c r="W150" s="243"/>
      <c r="X150" s="243"/>
      <c r="Y150" s="243"/>
      <c r="Z150" s="243"/>
      <c r="AA150" s="243"/>
      <c r="AB150" s="243"/>
      <c r="AC150" s="243"/>
      <c r="AD150" s="243"/>
      <c r="AE150" s="243"/>
      <c r="AF150" s="243"/>
      <c r="AG150" s="243"/>
      <c r="AH150" s="243"/>
      <c r="AI150" s="243"/>
      <c r="AJ150" s="243"/>
    </row>
  </sheetData>
  <sheetProtection formatCells="0" formatRows="0"/>
  <mergeCells count="241">
    <mergeCell ref="C60:AJ60"/>
    <mergeCell ref="C61:G61"/>
    <mergeCell ref="H61:P61"/>
    <mergeCell ref="F46:J46"/>
    <mergeCell ref="K47:AI47"/>
    <mergeCell ref="C48:E49"/>
    <mergeCell ref="F48:J48"/>
    <mergeCell ref="F49:J49"/>
    <mergeCell ref="A14:G16"/>
    <mergeCell ref="H14:AA16"/>
    <mergeCell ref="AB14:AE16"/>
    <mergeCell ref="AF14:AJ16"/>
    <mergeCell ref="C55:AJ55"/>
    <mergeCell ref="C56:AI59"/>
    <mergeCell ref="L43:M44"/>
    <mergeCell ref="T43:U44"/>
    <mergeCell ref="N6:S6"/>
    <mergeCell ref="T6:AI6"/>
    <mergeCell ref="A8:G9"/>
    <mergeCell ref="H8:AJ9"/>
    <mergeCell ref="A10:G11"/>
    <mergeCell ref="H10:AJ11"/>
    <mergeCell ref="A1:I1"/>
    <mergeCell ref="AG1:AI1"/>
    <mergeCell ref="E3:L3"/>
    <mergeCell ref="M3:AA3"/>
    <mergeCell ref="AB3:AG3"/>
    <mergeCell ref="N5:S5"/>
    <mergeCell ref="T5:AH5"/>
    <mergeCell ref="A12:G13"/>
    <mergeCell ref="H12:AJ13"/>
    <mergeCell ref="H37:AJ37"/>
    <mergeCell ref="H38:AJ40"/>
    <mergeCell ref="F47:J47"/>
    <mergeCell ref="C42:AJ42"/>
    <mergeCell ref="D62:H62"/>
    <mergeCell ref="AF68:AG68"/>
    <mergeCell ref="AH68:AI68"/>
    <mergeCell ref="T62:X62"/>
    <mergeCell ref="Y62:AA62"/>
    <mergeCell ref="K49:AI49"/>
    <mergeCell ref="C50:AJ50"/>
    <mergeCell ref="F52:J52"/>
    <mergeCell ref="C53:E54"/>
    <mergeCell ref="F53:J53"/>
    <mergeCell ref="F54:J54"/>
    <mergeCell ref="K54:AI54"/>
    <mergeCell ref="T61:X61"/>
    <mergeCell ref="Y61:AG61"/>
    <mergeCell ref="A32:G40"/>
    <mergeCell ref="A41:B54"/>
    <mergeCell ref="I63:M63"/>
    <mergeCell ref="N63:Q63"/>
    <mergeCell ref="AF69:AG69"/>
    <mergeCell ref="AH69:AI69"/>
    <mergeCell ref="C84:AJ84"/>
    <mergeCell ref="C64:AJ64"/>
    <mergeCell ref="C65:X83"/>
    <mergeCell ref="Y65:AJ65"/>
    <mergeCell ref="Y66:AE66"/>
    <mergeCell ref="AF66:AG66"/>
    <mergeCell ref="Z67:AD67"/>
    <mergeCell ref="AE67:AF67"/>
    <mergeCell ref="AG67:AH67"/>
    <mergeCell ref="AI67:AJ67"/>
    <mergeCell ref="AA68:AE68"/>
    <mergeCell ref="AA69:AE69"/>
    <mergeCell ref="Q88:T88"/>
    <mergeCell ref="M89:N89"/>
    <mergeCell ref="Q89:T89"/>
    <mergeCell ref="C98:AJ98"/>
    <mergeCell ref="C99:AJ101"/>
    <mergeCell ref="A102:G107"/>
    <mergeCell ref="H102:X102"/>
    <mergeCell ref="Y102:Z102"/>
    <mergeCell ref="AA102:AE102"/>
    <mergeCell ref="AF102:AJ102"/>
    <mergeCell ref="A55:B101"/>
    <mergeCell ref="H107:X107"/>
    <mergeCell ref="Y107:Z107"/>
    <mergeCell ref="AA107:AE107"/>
    <mergeCell ref="AF107:AJ107"/>
    <mergeCell ref="G86:H86"/>
    <mergeCell ref="I86:J86"/>
    <mergeCell ref="L86:N86"/>
    <mergeCell ref="Q86:T86"/>
    <mergeCell ref="G87:H87"/>
    <mergeCell ref="I87:J87"/>
    <mergeCell ref="L87:N87"/>
    <mergeCell ref="Q87:T87"/>
    <mergeCell ref="V86:AJ97"/>
    <mergeCell ref="H105:X105"/>
    <mergeCell ref="Y105:Z105"/>
    <mergeCell ref="AA105:AE105"/>
    <mergeCell ref="AF105:AJ105"/>
    <mergeCell ref="H106:X106"/>
    <mergeCell ref="Y106:Z106"/>
    <mergeCell ref="AA106:AE106"/>
    <mergeCell ref="AF106:AJ106"/>
    <mergeCell ref="H103:X103"/>
    <mergeCell ref="Y103:Z103"/>
    <mergeCell ref="AA103:AE103"/>
    <mergeCell ref="AF103:AJ103"/>
    <mergeCell ref="H104:X104"/>
    <mergeCell ref="Y104:Z104"/>
    <mergeCell ref="AA104:AE104"/>
    <mergeCell ref="AF104:AJ104"/>
    <mergeCell ref="Y112:Z112"/>
    <mergeCell ref="AA112:AE112"/>
    <mergeCell ref="AF112:AJ112"/>
    <mergeCell ref="H113:I113"/>
    <mergeCell ref="J113:X113"/>
    <mergeCell ref="A108:G111"/>
    <mergeCell ref="H108:X108"/>
    <mergeCell ref="Y108:Z108"/>
    <mergeCell ref="AA108:AJ108"/>
    <mergeCell ref="H109:X109"/>
    <mergeCell ref="Y109:Z109"/>
    <mergeCell ref="AA109:AJ109"/>
    <mergeCell ref="H110:X110"/>
    <mergeCell ref="Y110:Z110"/>
    <mergeCell ref="AA110:AJ110"/>
    <mergeCell ref="AF115:AJ115"/>
    <mergeCell ref="H116:I116"/>
    <mergeCell ref="J116:X116"/>
    <mergeCell ref="Y116:Z116"/>
    <mergeCell ref="AA116:AE116"/>
    <mergeCell ref="AF116:AJ116"/>
    <mergeCell ref="Y113:Z113"/>
    <mergeCell ref="AA113:AE113"/>
    <mergeCell ref="AF113:AJ113"/>
    <mergeCell ref="H114:I114"/>
    <mergeCell ref="J114:X114"/>
    <mergeCell ref="Y114:Z114"/>
    <mergeCell ref="AA114:AE114"/>
    <mergeCell ref="AF114:AJ114"/>
    <mergeCell ref="AF119:AJ119"/>
    <mergeCell ref="H120:I120"/>
    <mergeCell ref="J120:X120"/>
    <mergeCell ref="Y120:Z120"/>
    <mergeCell ref="AA120:AE120"/>
    <mergeCell ref="AF120:AJ120"/>
    <mergeCell ref="H117:I117"/>
    <mergeCell ref="J117:X117"/>
    <mergeCell ref="Y117:Z117"/>
    <mergeCell ref="AA117:AE117"/>
    <mergeCell ref="AF117:AJ117"/>
    <mergeCell ref="H118:I118"/>
    <mergeCell ref="J118:X118"/>
    <mergeCell ref="Y118:Z118"/>
    <mergeCell ref="AA118:AE118"/>
    <mergeCell ref="AF118:AJ118"/>
    <mergeCell ref="AF123:AJ123"/>
    <mergeCell ref="H124:I124"/>
    <mergeCell ref="J124:X124"/>
    <mergeCell ref="Y124:Z124"/>
    <mergeCell ref="AA124:AE124"/>
    <mergeCell ref="AF124:AJ124"/>
    <mergeCell ref="H121:I121"/>
    <mergeCell ref="J121:X121"/>
    <mergeCell ref="Y121:Z121"/>
    <mergeCell ref="AA121:AE121"/>
    <mergeCell ref="AF121:AJ121"/>
    <mergeCell ref="H122:I122"/>
    <mergeCell ref="J122:X122"/>
    <mergeCell ref="Y122:Z122"/>
    <mergeCell ref="AA122:AE122"/>
    <mergeCell ref="AF122:AJ122"/>
    <mergeCell ref="AK17:AK18"/>
    <mergeCell ref="AF17:AJ18"/>
    <mergeCell ref="F43:J44"/>
    <mergeCell ref="N43:R44"/>
    <mergeCell ref="V43:Z44"/>
    <mergeCell ref="K46:S46"/>
    <mergeCell ref="K51:R51"/>
    <mergeCell ref="K53:R53"/>
    <mergeCell ref="K48:W48"/>
    <mergeCell ref="K52:AI52"/>
    <mergeCell ref="C41:AJ41"/>
    <mergeCell ref="C45:AJ45"/>
    <mergeCell ref="C46:E47"/>
    <mergeCell ref="H32:AJ32"/>
    <mergeCell ref="A17:G18"/>
    <mergeCell ref="H17:P18"/>
    <mergeCell ref="Q17:R18"/>
    <mergeCell ref="D43:E44"/>
    <mergeCell ref="AD43:AH44"/>
    <mergeCell ref="C51:E52"/>
    <mergeCell ref="F51:J51"/>
    <mergeCell ref="S17:AA18"/>
    <mergeCell ref="AB17:AE18"/>
    <mergeCell ref="H33:AJ36"/>
    <mergeCell ref="AM19:AM20"/>
    <mergeCell ref="AB19:AE20"/>
    <mergeCell ref="AF19:AJ20"/>
    <mergeCell ref="H19:P20"/>
    <mergeCell ref="Q19:V20"/>
    <mergeCell ref="W19:AA20"/>
    <mergeCell ref="A23:G31"/>
    <mergeCell ref="AL19:AL20"/>
    <mergeCell ref="A19:G20"/>
    <mergeCell ref="AK19:AK20"/>
    <mergeCell ref="A21:G22"/>
    <mergeCell ref="H21:AJ22"/>
    <mergeCell ref="AK21:AK22"/>
    <mergeCell ref="H23:AJ31"/>
    <mergeCell ref="AF127:AJ127"/>
    <mergeCell ref="H125:I125"/>
    <mergeCell ref="J125:X125"/>
    <mergeCell ref="Y125:Z125"/>
    <mergeCell ref="AA125:AE125"/>
    <mergeCell ref="AF125:AJ125"/>
    <mergeCell ref="H126:I126"/>
    <mergeCell ref="J126:X126"/>
    <mergeCell ref="Y126:Z126"/>
    <mergeCell ref="AA126:AE126"/>
    <mergeCell ref="AF126:AJ126"/>
    <mergeCell ref="I62:M62"/>
    <mergeCell ref="N62:Q62"/>
    <mergeCell ref="AB43:AC44"/>
    <mergeCell ref="A112:G127"/>
    <mergeCell ref="H127:I127"/>
    <mergeCell ref="J127:X127"/>
    <mergeCell ref="Y127:Z127"/>
    <mergeCell ref="AA127:AE127"/>
    <mergeCell ref="H123:I123"/>
    <mergeCell ref="J123:X123"/>
    <mergeCell ref="Y123:Z123"/>
    <mergeCell ref="AA123:AE123"/>
    <mergeCell ref="H119:I119"/>
    <mergeCell ref="J119:X119"/>
    <mergeCell ref="Y119:Z119"/>
    <mergeCell ref="AA119:AE119"/>
    <mergeCell ref="H115:I115"/>
    <mergeCell ref="J115:X115"/>
    <mergeCell ref="Y115:Z115"/>
    <mergeCell ref="AA115:AE115"/>
    <mergeCell ref="H111:X111"/>
    <mergeCell ref="Y111:Z111"/>
    <mergeCell ref="AA111:AJ111"/>
    <mergeCell ref="H112:X112"/>
  </mergeCells>
  <phoneticPr fontId="56"/>
  <conditionalFormatting sqref="AO18">
    <cfRule type="cellIs" dxfId="4" priority="13" operator="between">
      <formula>43586</formula>
      <formula>43830</formula>
    </cfRule>
  </conditionalFormatting>
  <conditionalFormatting sqref="Y61:AG61">
    <cfRule type="expression" dxfId="3" priority="6">
      <formula>#REF!="無"</formula>
    </cfRule>
  </conditionalFormatting>
  <conditionalFormatting sqref="AE67:AF67 AF68:AG69">
    <cfRule type="expression" dxfId="2" priority="5">
      <formula>$AF$66="未実施"</formula>
    </cfRule>
  </conditionalFormatting>
  <conditionalFormatting sqref="V86">
    <cfRule type="expression" dxfId="1" priority="2">
      <formula>$V$86="左記上限額のとおり"</formula>
    </cfRule>
  </conditionalFormatting>
  <conditionalFormatting sqref="AO19:AO20">
    <cfRule type="cellIs" dxfId="0" priority="1" operator="between">
      <formula>43586</formula>
      <formula>43830</formula>
    </cfRule>
  </conditionalFormatting>
  <dataValidations count="3">
    <dataValidation type="list" imeMode="hiragana" allowBlank="1" showInputMessage="1" promptTitle="単位" prompt="目標値・実績値の単位を入力してください。リストに表示されない場合は、直接入力してださい。" sqref="Y116:Z125 Y113:Z114" xr:uid="{98BFCBAA-F27C-4E4C-B119-0BA8ED73B5A3}">
      <formula1>単位</formula1>
    </dataValidation>
    <dataValidation allowBlank="1" showErrorMessage="1" sqref="Y109:Z111 Y103:Z107" xr:uid="{73AD91A1-C18F-4DC3-A263-EBBB0F0DFD45}"/>
    <dataValidation type="list" allowBlank="1" showInputMessage="1" showErrorMessage="1" sqref="AB77:AB83" xr:uid="{9D6852F3-488B-4411-A9DB-965871EA4D94}">
      <formula1>"実績,見込"</formula1>
    </dataValidation>
  </dataValidations>
  <pageMargins left="0.70866141732283472" right="0.70866141732283472" top="0.35433070866141736" bottom="0.35433070866141736" header="0.31496062992125984" footer="0.31496062992125984"/>
  <pageSetup paperSize="9" scale="98" fitToHeight="0" orientation="portrait" r:id="rId1"/>
  <rowBreaks count="1" manualBreakCount="1">
    <brk id="59" max="3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361af84-c4ef-41f8-a63c-51d2bdd48df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195A7FF778F8542ADC489C40A6E676F" ma:contentTypeVersion="15" ma:contentTypeDescription="新しいドキュメントを作成します。" ma:contentTypeScope="" ma:versionID="9585e44e38f6a4bf577929e5198ee5e4">
  <xsd:schema xmlns:xsd="http://www.w3.org/2001/XMLSchema" xmlns:xs="http://www.w3.org/2001/XMLSchema" xmlns:p="http://schemas.microsoft.com/office/2006/metadata/properties" xmlns:ns2="b361af84-c4ef-41f8-a63c-51d2bdd48dff" xmlns:ns3="7f1e29f5-1aa2-4ed7-a4c5-0f459278da93" targetNamespace="http://schemas.microsoft.com/office/2006/metadata/properties" ma:root="true" ma:fieldsID="6e5fe1717d5705f3a93dd82281b215de" ns2:_="" ns3:_="">
    <xsd:import namespace="b361af84-c4ef-41f8-a63c-51d2bdd48dff"/>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1af84-c4ef-41f8-a63c-51d2bdd48d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d8f72f4-ac7a-4f25-8aa8-06bf09def8fc}"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AC2D93-97A1-4FE0-9DC8-17C282D0FBCC}">
  <ds:schemaRefs>
    <ds:schemaRef ds:uri="http://schemas.openxmlformats.org/package/2006/metadata/core-properties"/>
    <ds:schemaRef ds:uri="http://purl.org/dc/dcmitype/"/>
    <ds:schemaRef ds:uri="7f1e29f5-1aa2-4ed7-a4c5-0f459278da93"/>
    <ds:schemaRef ds:uri="http://schemas.microsoft.com/office/infopath/2007/PartnerControls"/>
    <ds:schemaRef ds:uri="http://schemas.microsoft.com/office/2006/documentManagement/types"/>
    <ds:schemaRef ds:uri="http://schemas.microsoft.com/office/2006/metadata/properties"/>
    <ds:schemaRef ds:uri="http://purl.org/dc/elements/1.1/"/>
    <ds:schemaRef ds:uri="b361af84-c4ef-41f8-a63c-51d2bdd48dff"/>
    <ds:schemaRef ds:uri="http://www.w3.org/XML/1998/namespace"/>
    <ds:schemaRef ds:uri="http://purl.org/dc/terms/"/>
  </ds:schemaRefs>
</ds:datastoreItem>
</file>

<file path=customXml/itemProps2.xml><?xml version="1.0" encoding="utf-8"?>
<ds:datastoreItem xmlns:ds="http://schemas.openxmlformats.org/officeDocument/2006/customXml" ds:itemID="{ABC6E389-F33A-4CB1-A415-C312C80097F5}">
  <ds:schemaRefs>
    <ds:schemaRef ds:uri="http://schemas.microsoft.com/sharepoint/v3/contenttype/forms"/>
  </ds:schemaRefs>
</ds:datastoreItem>
</file>

<file path=customXml/itemProps3.xml><?xml version="1.0" encoding="utf-8"?>
<ds:datastoreItem xmlns:ds="http://schemas.openxmlformats.org/officeDocument/2006/customXml" ds:itemID="{7A121C82-BEAA-4504-96BA-BE63456C1B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1af84-c4ef-41f8-a63c-51d2bdd48dff"/>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38</vt:i4>
      </vt:variant>
    </vt:vector>
  </HeadingPairs>
  <TitlesOfParts>
    <vt:vector size="45" baseType="lpstr">
      <vt:lpstr>リンク先</vt:lpstr>
      <vt:lpstr>1_共通入力シート【記載必須】</vt:lpstr>
      <vt:lpstr>2_個別入力シート（新生活以外）</vt:lpstr>
      <vt:lpstr>3_個別入力シート（新生活）</vt:lpstr>
      <vt:lpstr>4_総括表への転記シート</vt:lpstr>
      <vt:lpstr>個票①（新生活以外）</vt:lpstr>
      <vt:lpstr>個票（新生活）</vt:lpstr>
      <vt:lpstr>'1_共通入力シート【記載必須】'!Print_Area</vt:lpstr>
      <vt:lpstr>'2_個別入力シート（新生活以外）'!Print_Area</vt:lpstr>
      <vt:lpstr>'3_個別入力シート（新生活）'!Print_Area</vt:lpstr>
      <vt:lpstr>'4_総括表への転記シート'!Print_Area</vt:lpstr>
      <vt:lpstr>'個票（新生活）'!Print_Area</vt:lpstr>
      <vt:lpstr>'個票①（新生活以外）'!Print_Area</vt:lpstr>
      <vt:lpstr>'4_総括表への転記シート'!Print_Titles</vt:lpstr>
      <vt:lpstr>メニューR6補</vt:lpstr>
      <vt:lpstr>メニューR7当</vt:lpstr>
      <vt:lpstr>ライフデザイン・結婚支援重点推進事業R6補</vt:lpstr>
      <vt:lpstr>ライフデザイン・結婚支援重点推進事業R6補一般メニュ―</vt:lpstr>
      <vt:lpstr>ライフデザイン・結婚支援重点推進事業R6補重点メニュ―</vt:lpstr>
      <vt:lpstr>ライフデザイン・結婚支援重点推進事業R7当</vt:lpstr>
      <vt:lpstr>ライフデザイン・結婚支援重点推進事業R7当一般メニュー</vt:lpstr>
      <vt:lpstr>ライフデザイン・結婚支援重点推進事業R7当重点メニュー</vt:lpstr>
      <vt:lpstr>共通要件_各種経費</vt:lpstr>
      <vt:lpstr>共通要件_個人給付</vt:lpstr>
      <vt:lpstr>経費区分</vt:lpstr>
      <vt:lpstr>結婚_妊娠・出産_子育てに温かい社会づくり・気運醸成事業R6補</vt:lpstr>
      <vt:lpstr>結婚_妊娠・出産_子育てに温かい社会づくり・気運醸成事業R6補一般メニュー</vt:lpstr>
      <vt:lpstr>結婚_妊娠・出産_子育てに温かい社会づくり・気運醸成事業R6補重点メニュー</vt:lpstr>
      <vt:lpstr>結婚_妊娠・出産_子育てに温かい社会づくり・気運醸成事業R7当</vt:lpstr>
      <vt:lpstr>結婚_妊娠・出産_子育てに温かい社会づくり・気運醸成事業R7当一般メニュ―</vt:lpstr>
      <vt:lpstr>結婚_妊娠・出産_子育てに温かい社会づくり・気運醸成事業R7当重点メニュ―</vt:lpstr>
      <vt:lpstr>結婚支援コンシェルジュ事業R6補</vt:lpstr>
      <vt:lpstr>結婚支援コンシェルジュ事業R6補結婚支援コンシェルジュ事業</vt:lpstr>
      <vt:lpstr>結婚支援コンシェルジュ事業R7当</vt:lpstr>
      <vt:lpstr>結婚支援コンシェルジュ事業R7当結婚支援コンシェルジュ事業</vt:lpstr>
      <vt:lpstr>結婚新生活支援事業R6補</vt:lpstr>
      <vt:lpstr>結婚新生活支援事業R6補一般コース</vt:lpstr>
      <vt:lpstr>結婚新生活支援事業R6補都道府県主導型市町村連携コース</vt:lpstr>
      <vt:lpstr>結婚新生活支援事業R7当</vt:lpstr>
      <vt:lpstr>結婚新生活支援事業R7当一般コース</vt:lpstr>
      <vt:lpstr>結婚新生活支援事業R7当都道府県主導型市町村連携コース</vt:lpstr>
      <vt:lpstr>個票No</vt:lpstr>
      <vt:lpstr>収入区分</vt:lpstr>
      <vt:lpstr>単位</vt:lpstr>
      <vt:lpstr>都道府県一覧</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2018-12-26T06:50:16Z</dcterms:created>
  <dcterms:modified xsi:type="dcterms:W3CDTF">2025-01-10T01:22:49Z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0x010100A195A7FF778F8542ADC489C40A6E676F</vt:lpwstr>
  </property>
  <property fmtid="{D5CDD505-2E9C-101B-9397-08002B2CF9AE}" pid="3" name="Order">
    <vt:r8>2820000</vt:r8>
  </property>
  <property fmtid="{D5CDD505-2E9C-101B-9397-08002B2CF9AE}" pid="4" name="MediaServiceImageTags">
    <vt:lpwstr/>
  </property>
</Properties>
</file>